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charts/chart2.xml" ContentType="application/vnd.openxmlformats-officedocument.drawingml.chart+xml"/>
  <Override PartName="/xl/worksheets/sheet3.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5.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ctrlProps/ctrlProp5.xml" ContentType="application/vnd.ms-excel.controlproperties+xml"/>
  <Override PartName="/xl/comments1.xml" ContentType="application/vnd.openxmlformats-officedocument.spreadsheetml.comment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E:\Curso CESIR3 Universidad de Córdoba\"/>
    </mc:Choice>
  </mc:AlternateContent>
  <bookViews>
    <workbookView xWindow="600" yWindow="75" windowWidth="14055" windowHeight="5355"/>
  </bookViews>
  <sheets>
    <sheet name="Antecedentes" sheetId="2" r:id="rId1"/>
    <sheet name="Introducción Datos" sheetId="1" r:id="rId2"/>
    <sheet name="Informe Resultado" sheetId="5" r:id="rId3"/>
    <sheet name="Datos" sheetId="6" r:id="rId4"/>
    <sheet name="Enlaces" sheetId="4" r:id="rId5"/>
    <sheet name="Base cálculo" sheetId="7" state="hidden" r:id="rId6"/>
    <sheet name="Hoja3" sheetId="3" state="hidden" r:id="rId7"/>
  </sheets>
  <definedNames>
    <definedName name="_xlnm.Print_Area" localSheetId="0">Antecedentes!$A$1:$M$114</definedName>
    <definedName name="_xlnm.Print_Area" localSheetId="3">Datos!$A$1:$N$95</definedName>
    <definedName name="_xlnm.Print_Area" localSheetId="4">Enlaces!$A$1:$N$39</definedName>
    <definedName name="_xlnm.Print_Area" localSheetId="2">'Informe Resultado'!$F$6:$P$86</definedName>
    <definedName name="_xlnm.Print_Area" localSheetId="1">'Introducción Datos'!$A$1:$N$67</definedName>
    <definedName name="Base_datos" comment="Base datos cálculo">'Introducción Datos'!$B$15</definedName>
    <definedName name="Enlaces_a_Normativa">'Introducción Datos'!$B$13</definedName>
  </definedNames>
  <calcPr calcId="162913"/>
</workbook>
</file>

<file path=xl/calcChain.xml><?xml version="1.0" encoding="utf-8"?>
<calcChain xmlns="http://schemas.openxmlformats.org/spreadsheetml/2006/main">
  <c r="I25" i="1" l="1"/>
  <c r="H56" i="5"/>
  <c r="H55" i="5"/>
  <c r="H54" i="5"/>
  <c r="I53" i="5"/>
  <c r="G81" i="5" l="1"/>
  <c r="I52" i="5"/>
  <c r="I43" i="1"/>
  <c r="H53" i="5" s="1"/>
  <c r="I33" i="1"/>
  <c r="J19" i="1"/>
  <c r="I11" i="1"/>
  <c r="H11" i="1"/>
  <c r="J35" i="1" l="1"/>
  <c r="H52" i="5"/>
  <c r="H51" i="5"/>
  <c r="I50" i="5"/>
  <c r="H50" i="5"/>
  <c r="I49" i="5"/>
  <c r="H49" i="5"/>
  <c r="I48" i="5"/>
  <c r="I47" i="5"/>
  <c r="H47" i="5"/>
  <c r="J46" i="1"/>
  <c r="J60" i="1"/>
  <c r="C87" i="7" l="1"/>
  <c r="B65" i="7"/>
  <c r="B64" i="7"/>
  <c r="C75" i="7" s="1"/>
  <c r="K56" i="6"/>
  <c r="N56" i="6" s="1"/>
  <c r="H56" i="6" s="1"/>
  <c r="I19" i="1" s="1"/>
  <c r="H21" i="1" s="1"/>
  <c r="J28" i="1" s="1"/>
  <c r="H48" i="5" l="1"/>
  <c r="B154" i="7"/>
  <c r="C130" i="7"/>
  <c r="C109" i="7"/>
  <c r="H63" i="1" l="1"/>
  <c r="H64" i="1" s="1"/>
  <c r="I59" i="5" s="1"/>
  <c r="B152" i="7"/>
  <c r="I61" i="5" l="1"/>
  <c r="G67" i="5"/>
  <c r="G66" i="5"/>
  <c r="I70" i="5" s="1"/>
  <c r="G65" i="5"/>
  <c r="G64" i="5"/>
  <c r="B158" i="7"/>
  <c r="B153" i="7"/>
  <c r="B156" i="7"/>
  <c r="B159" i="7"/>
  <c r="B157" i="7"/>
  <c r="I69" i="5" l="1"/>
</calcChain>
</file>

<file path=xl/comments1.xml><?xml version="1.0" encoding="utf-8"?>
<comments xmlns="http://schemas.openxmlformats.org/spreadsheetml/2006/main">
  <authors>
    <author>javie</author>
  </authors>
  <commentList>
    <comment ref="G23" authorId="0" shapeId="0">
      <text>
        <r>
          <rPr>
            <b/>
            <sz val="9"/>
            <color indexed="81"/>
            <rFont val="Tahoma"/>
            <family val="2"/>
          </rPr>
          <t xml:space="preserve">FORMATEC:
</t>
        </r>
        <r>
          <rPr>
            <sz val="9"/>
            <color indexed="81"/>
            <rFont val="Tahoma"/>
            <family val="2"/>
          </rPr>
          <t>La vida económica del sistema. Establezca 10 años para una instalación al aire libre y 15 años para una instalación interior.
Si desea otro valor introdúzcalo en la Base de Datos.</t>
        </r>
      </text>
    </comment>
    <comment ref="G30" authorId="0" shapeId="0">
      <text>
        <r>
          <rPr>
            <b/>
            <sz val="9"/>
            <color indexed="81"/>
            <rFont val="Tahoma"/>
            <family val="2"/>
          </rPr>
          <t xml:space="preserve">FORMATEC:
</t>
        </r>
        <r>
          <rPr>
            <sz val="9"/>
            <color indexed="81"/>
            <rFont val="Tahoma"/>
            <family val="2"/>
          </rPr>
          <t>Nota RSIF: En la llamada línea blanca (unidades split, etc), se estimará un valor del orden de 0,6. En el resto de instalaciones se considerará una recuperación del orden del 0,95.
Puedes modificar estos valores en la Base de Datos.</t>
        </r>
      </text>
    </comment>
    <comment ref="G37" authorId="0" shapeId="0">
      <text>
        <r>
          <rPr>
            <b/>
            <sz val="9"/>
            <color indexed="81"/>
            <rFont val="Tahoma"/>
            <family val="2"/>
          </rPr>
          <t>FORMATEC:</t>
        </r>
        <r>
          <rPr>
            <sz val="9"/>
            <color indexed="81"/>
            <rFont val="Tahoma"/>
            <family val="2"/>
          </rPr>
          <t xml:space="preserve">
Consumo Energético, en kWh por año, que consiste en la energía eléctrica real requerida para el funcionamiento de toda la planta. 
Incluyendo bombas, ventiladores, sistemas de control, sistemas periféricos y cualquier pérdida. Si no se conoce la energía para los periféricos, se puede establecer en un 17 % del consumo de energía de los compresores.</t>
        </r>
      </text>
    </comment>
    <comment ref="G40" authorId="0" shapeId="0">
      <text>
        <r>
          <rPr>
            <b/>
            <sz val="9"/>
            <color indexed="81"/>
            <rFont val="Tahoma"/>
            <family val="2"/>
          </rPr>
          <t>FORMATEC:</t>
        </r>
        <r>
          <rPr>
            <sz val="9"/>
            <color indexed="81"/>
            <rFont val="Tahoma"/>
            <family val="2"/>
          </rPr>
          <t xml:space="preserve">
Este valor debe tomarse del documento del RITE: Factores de Emisión y Coeficientes de Paso a Energía Primaria.</t>
        </r>
      </text>
    </comment>
    <comment ref="J55" authorId="0" shapeId="0">
      <text>
        <r>
          <rPr>
            <b/>
            <sz val="9"/>
            <color indexed="81"/>
            <rFont val="Tahoma"/>
            <family val="2"/>
          </rPr>
          <t>FORMATEC:</t>
        </r>
        <r>
          <rPr>
            <sz val="9"/>
            <color indexed="81"/>
            <rFont val="Tahoma"/>
            <family val="2"/>
          </rPr>
          <t xml:space="preserve">
En relación al CO2.</t>
        </r>
      </text>
    </comment>
    <comment ref="J58" authorId="0" shapeId="0">
      <text>
        <r>
          <rPr>
            <b/>
            <sz val="9"/>
            <color indexed="81"/>
            <rFont val="Tahoma"/>
            <family val="2"/>
          </rPr>
          <t>FORMATEC:</t>
        </r>
        <r>
          <rPr>
            <sz val="9"/>
            <color indexed="81"/>
            <rFont val="Tahoma"/>
            <family val="2"/>
          </rPr>
          <t xml:space="preserve">
Introducir un valor entre 0 y 1.</t>
        </r>
      </text>
    </comment>
  </commentList>
</comments>
</file>

<file path=xl/sharedStrings.xml><?xml version="1.0" encoding="utf-8"?>
<sst xmlns="http://schemas.openxmlformats.org/spreadsheetml/2006/main" count="471" uniqueCount="323">
  <si>
    <t>FORMATEC</t>
  </si>
  <si>
    <t>INTRODUCCIÓN DE DATOS</t>
  </si>
  <si>
    <t>Hoja realizada por Javier Ponce Formación Técnica S.L. para difusión gratuita.</t>
  </si>
  <si>
    <t xml:space="preserve">  FORMATEC</t>
  </si>
  <si>
    <t>Marco de Referencia Normativa:</t>
  </si>
  <si>
    <t>Antecedentes:</t>
  </si>
  <si>
    <t>Conclusión:</t>
  </si>
  <si>
    <t>ENLACES DE INTERÉS</t>
  </si>
  <si>
    <t>CALCULO TEWI</t>
  </si>
  <si>
    <t>Cálculo de TEWI, TEWI Específico y SSEER (Ratio de Eficiencia Energética del Sistema Estacional)</t>
  </si>
  <si>
    <t>TEWI:</t>
  </si>
  <si>
    <t>En su definición original, el cálculo de TEWI no tiene en cuenta la energía reciclada y utilizada, que son factores muy importantes en los sistemas de refrigeración y bomba de calor. En la fórmula que se presenta a continuación para los TEWI Específicos , también se tienen en cuenta estas cantidades de energía y se obtiene una cifra de bondad en kg CO 2 /kWh para la unidad o sistema en cuestión, durante toda su vida económica. Esta cifra de bondad se puede utilizar para la comparación entre diferentes instalaciones o soluciones de sistemas, del mismo o de diferentes proveedores.</t>
  </si>
  <si>
    <t>SSEER:</t>
  </si>
  <si>
    <t>Muchos fabricantes de unidades han desarrollado hoy un factor de eficiencia estacional (SPF) para sus unidades en la aplicación prevista y bajo condiciones dadas. A esto hay que sumar entonces el consumo energético de los periféricos (bombas, ventiladores, equipos de control, etc.) que requiere el sistema. Si no se conoce este consumo, se puede estimar en un 17% del consumo energético de la unidad.</t>
  </si>
  <si>
    <t>El factor TEWI se calcula mediante la siguiente ecuación:</t>
  </si>
  <si>
    <t>La eficiencia anual del sistema se calcula mediante la siguiente ecuación:</t>
  </si>
  <si>
    <t>Valores de cálculo:</t>
  </si>
  <si>
    <t>Complete los valores a continuación y TEWI, TEWI específico y SSEER se generarán automáticamente en la parte inferior de la página. Imprimir valores y resultados.</t>
  </si>
  <si>
    <t>valor</t>
  </si>
  <si>
    <t>PCA</t>
  </si>
  <si>
    <t>Popia elección: (abre desplegable)</t>
  </si>
  <si>
    <t>kgCO2/año (+ nombre refrigerante selec)</t>
  </si>
  <si>
    <t>Potencial Calentamiento Atmosférico del Refrigerante</t>
  </si>
  <si>
    <t>R32</t>
  </si>
  <si>
    <t>kgCO2/año R32</t>
  </si>
  <si>
    <t>Impacto de efecto invernadero en kg CO 2 por kg de refrigerante (GWP). El GWP para el refrigerante actual se puede encontrar en el Apéndice 1: 2 en el Estándar Sueco de Refrigeración, Parte General 1.</t>
  </si>
  <si>
    <t>R134a</t>
  </si>
  <si>
    <t>kgCO2/año R134a</t>
  </si>
  <si>
    <t>R407c</t>
  </si>
  <si>
    <t>kgCO2/año R407c</t>
  </si>
  <si>
    <t>R410A</t>
  </si>
  <si>
    <t>kgCO2/año R410A</t>
  </si>
  <si>
    <t>R417A</t>
  </si>
  <si>
    <t>kgCO2/año R417A</t>
  </si>
  <si>
    <t>R404A</t>
  </si>
  <si>
    <t>kgCO2/año R404A</t>
  </si>
  <si>
    <t>R507A</t>
  </si>
  <si>
    <t>kgCO2/año R507A</t>
  </si>
  <si>
    <t>R290</t>
  </si>
  <si>
    <t>kgCO2/año R290</t>
  </si>
  <si>
    <t>R744</t>
  </si>
  <si>
    <t>kgCO2/año R744</t>
  </si>
  <si>
    <t>R717</t>
  </si>
  <si>
    <t>kgCO2/año R717</t>
  </si>
  <si>
    <t>Estimación % fugas</t>
  </si>
  <si>
    <t>Propia elección: (abre desplegable)</t>
  </si>
  <si>
    <t>%/año</t>
  </si>
  <si>
    <t>Fuga de refrigerante por año como porcentaje de la cantidad total de llenado. Según la Agencia Sueca de Protección Ambiental, la fuga total en Suecia asciende al 7,6% (sector móvil no incluido). Normalmente, las cantidades de fuga especificadas en la Hoja informativa 6, Tabla 3 deben asumirse según el tipo de planta actual.</t>
  </si>
  <si>
    <t>Estimación por tamaño instalación</t>
  </si>
  <si>
    <t>L=0,4 x m elev (2/3)</t>
  </si>
  <si>
    <t>Compacto &lt; 3kg (nuevo)</t>
  </si>
  <si>
    <t>Compacto &lt; 3kg (reconstruido/convertido)</t>
  </si>
  <si>
    <t>Compacto &gt; 3 kg (nuevo)</t>
  </si>
  <si>
    <t>Compacto &gt; 3 kg (reconstruido/convertido)</t>
  </si>
  <si>
    <t>Sistema indirecto tub. corta,pocas conex. (nuevo)</t>
  </si>
  <si>
    <t>Sistema indirecto tub. corta,pocas conex. (reconstruido/convertido)</t>
  </si>
  <si>
    <t>Sistema indirecto tub. larga, muchas conex. (reconstruido/convertido)</t>
  </si>
  <si>
    <t>Sistema indirecto tub. larga, muchas conex. (nuevo)</t>
  </si>
  <si>
    <t>Sistema directo tub. corta,pocas conex. (nuevo)</t>
  </si>
  <si>
    <t>Sistema directo tub. corta,pocas conex. (reconstruido/convertido)</t>
  </si>
  <si>
    <t>Sistema directo tub. larga, muchas conex. (nuevo)</t>
  </si>
  <si>
    <t>Sistema directo tub. larga, muchas conex. (reconstruido/convertido)</t>
  </si>
  <si>
    <t>L</t>
  </si>
  <si>
    <t>Kg/año</t>
  </si>
  <si>
    <t>Indice de fugas</t>
  </si>
  <si>
    <t>estimación método tewi (ver UNE)</t>
  </si>
  <si>
    <t>m</t>
  </si>
  <si>
    <t>kg</t>
  </si>
  <si>
    <t>Llenado de refrigerante en kilogramos</t>
  </si>
  <si>
    <t>carga de refrigerante</t>
  </si>
  <si>
    <t>n</t>
  </si>
  <si>
    <t>Propia elección</t>
  </si>
  <si>
    <t>años</t>
  </si>
  <si>
    <t>La vida económica del sistema. Establezca 10 años para una instalación al aire libre y 15 años para una instalación interior.</t>
  </si>
  <si>
    <t>tiempo de funcionamiento del sistema en años</t>
  </si>
  <si>
    <t>10 años</t>
  </si>
  <si>
    <t>15 años</t>
  </si>
  <si>
    <t>(resultado)</t>
  </si>
  <si>
    <t>Impacto debido a pérdidas por fugas = PCA directo</t>
  </si>
  <si>
    <t>kg/CO2</t>
  </si>
  <si>
    <t>α recuperación</t>
  </si>
  <si>
    <t>Propia elección (abre el desplegable)</t>
  </si>
  <si>
    <t>Factor de recuperación/reciclado en el futuro vaciado final del refrigerante antes de su destrucción. El reciclaje α corresponde a la parte que se puede recuperar de forma controlada durante el vaciado final al desguazar el sistema. A añadir: 0,95 para unidades unitarias (95% reciclado) y 0,90 para unidades construidas en obra (90% reciclado).</t>
  </si>
  <si>
    <t>factor de recuperación</t>
  </si>
  <si>
    <t>"Línea blanca" (split, etc)</t>
  </si>
  <si>
    <t>Nota RSIF: En la llamada línea blanca (unidades split, etc), se estimará un valor del orden de 0,6. En el resto de instalaciones se considerará una recuperación del orden del 0,95.</t>
  </si>
  <si>
    <t>(oscila de 0 a 1)</t>
  </si>
  <si>
    <t>Compacto</t>
  </si>
  <si>
    <t>Construido in situ</t>
  </si>
  <si>
    <t>αätervinning</t>
  </si>
  <si>
    <t>Impacto por pérdidas producidas en la recuperación = PCA directo</t>
  </si>
  <si>
    <t>E anual</t>
  </si>
  <si>
    <t>kWh/año</t>
  </si>
  <si>
    <t>Energía total suministrada en kWh por año, que consiste en la energía eléctrica real requerida para el funcionamiento de toda la planta. Incluyendo bombas, ventiladores, sistemas de control, sistemas periféricos y cualquier pérdida. Si no se conoce la energía para los periféricos, se puede establecer en un 17 % del consumo de energía de los compresores.</t>
  </si>
  <si>
    <t>consumo energético, en kilovatio-hora por año</t>
  </si>
  <si>
    <t>Electricidad convencional nacional</t>
  </si>
  <si>
    <t>EF consumida</t>
  </si>
  <si>
    <t>Eärling</t>
  </si>
  <si>
    <t>β (emision CO2)</t>
  </si>
  <si>
    <t>propia elección (abre el desplegable)</t>
  </si>
  <si>
    <t>kgCO2/kWh EF consumida</t>
  </si>
  <si>
    <t>El dióxido de carbono equivalente de la energía eléctrica comprada por kilovatio hora (kg CO 2 / kWh). Aquí se utiliza el valor aceptado para el mix eléctrico nórdico, que corresponde a 0,120 kg CO 2 /kWh.</t>
  </si>
  <si>
    <t>kgCO2/kW</t>
  </si>
  <si>
    <t>Electricidad convencional Nacional</t>
  </si>
  <si>
    <t>Se toma de la Guia RITE</t>
  </si>
  <si>
    <t>Electricidad convencional peninsular</t>
  </si>
  <si>
    <t>Electricidad convencional extrapeninsular</t>
  </si>
  <si>
    <t>Electricidad convencional Baleares</t>
  </si>
  <si>
    <t>Electrididad convencional Canarias</t>
  </si>
  <si>
    <t>Electricidad convencional Ceuta y Melilla</t>
  </si>
  <si>
    <t>Impacto debido a la energía consumida = PCA indirecto</t>
  </si>
  <si>
    <t>kgCO2</t>
  </si>
  <si>
    <t>Si hay emsión de gases de efecto invernadero por el aislamiento:</t>
  </si>
  <si>
    <t>introducir valor</t>
  </si>
  <si>
    <t>PCAi</t>
  </si>
  <si>
    <t>Potencial de calentamiento atmosférico del gas contenido en el aislamiento, referido al CO2</t>
  </si>
  <si>
    <t>mi</t>
  </si>
  <si>
    <t>carga de gas existente en el aislamiento del sistema, en kilogramos</t>
  </si>
  <si>
    <t>αi</t>
  </si>
  <si>
    <t>Indice de gas recuperado del aislamiento al final de la vida del sistema.</t>
  </si>
  <si>
    <t>Varia entre 0 y 1.</t>
  </si>
  <si>
    <t>Impacto debido a otros componentes como el aislamiento:</t>
  </si>
  <si>
    <t>Balance de energías útiles del sistema</t>
  </si>
  <si>
    <t>Energía reciclada</t>
  </si>
  <si>
    <t>La energía útil recuperada en kWh por año es la cantidad de calor recuperado del lado caliente de la planta. La liquidación puede tener lugar con la cantidad de energía que se recupera para fines que de otro modo se habrían reemplazado con energía comprada para el propósito correspondiente. Si no se conoce la energía de recuperación útil, se puede utilizar la potencia de calefacción del condensador instalada × el 30 % de las horas de funcionamiento completas.</t>
  </si>
  <si>
    <t>(introducir valor)</t>
  </si>
  <si>
    <t>E ätervinn</t>
  </si>
  <si>
    <t>no lo entiendo:</t>
  </si>
  <si>
    <t>Energía frigorífica total</t>
  </si>
  <si>
    <t>La energía de refrigeración útil en kWh por año es la capacidad de refrigeración utilizada de los compresores y la posible refrigeración gratuita. Si no se conoce la energía de refrigeración útil, se utiliza la potencia de refrigeración del compresor × el número de horas de funcionamiento completo, donde las horas de funcionamiento completo se toman de la hoja informativa 6, tabla 2.</t>
  </si>
  <si>
    <t>Enytting kylenergi</t>
  </si>
  <si>
    <t>Energía calorífica total</t>
  </si>
  <si>
    <t>La energía térmica en kWh por año que se utiliza de una bomba de calor.</t>
  </si>
  <si>
    <t>Enytting värmeenergi</t>
  </si>
  <si>
    <t>RESULTADOS</t>
  </si>
  <si>
    <t>de los cuales xxxx % por fugas, xxxx % desguace, xxxx % energía</t>
  </si>
  <si>
    <t>TEWI específico:</t>
  </si>
  <si>
    <t>% por fuga:</t>
  </si>
  <si>
    <t>por fuga</t>
  </si>
  <si>
    <t>% por desguace:</t>
  </si>
  <si>
    <t>por desguace</t>
  </si>
  <si>
    <t>% energía:</t>
  </si>
  <si>
    <t>por energía</t>
  </si>
  <si>
    <t>% aislamiento:</t>
  </si>
  <si>
    <t>por aislamiento</t>
  </si>
  <si>
    <t>Introducción de Datos</t>
  </si>
  <si>
    <t>Antecedentes</t>
  </si>
  <si>
    <t>Informe de Resultado</t>
  </si>
  <si>
    <t>Base de Datos</t>
  </si>
  <si>
    <t>Enlaces Normativos</t>
  </si>
  <si>
    <r>
      <t xml:space="preserve">Esta hoja de cálculo ayuda a realizar el cálculo del IMPACTO TOTAL EQUIVALENTE SOBRE EL CALENTAMIENTO ATMOSFÉRICO de un equipo frigorífico. Es decir, obtiene el </t>
    </r>
    <r>
      <rPr>
        <b/>
        <sz val="11"/>
        <rFont val="Calibri"/>
        <family val="2"/>
        <scheme val="minor"/>
      </rPr>
      <t>TEWI</t>
    </r>
    <r>
      <rPr>
        <sz val="11"/>
        <rFont val="Calibri"/>
        <family val="2"/>
        <scheme val="minor"/>
      </rPr>
      <t>.</t>
    </r>
  </si>
  <si>
    <t>Norma EN 378-1: 2017. Sistemas de Refrigeración y Bombas de Calor. Requisitos de Seguridad y Medioambientales. Parte 1: Requisitos Básicos, Definiciones, Clasificación y Criterios de Elección.</t>
  </si>
  <si>
    <t>Reglamento (UE) nº 517/2014 del Parlamento Europeo y del Consejo, de 16 de abril de 2014, sobre los gases fluorados de efecto invernadero y por el que se deroga el Reglamento (CE) nº 842/2006.</t>
  </si>
  <si>
    <t>El "TEWI" es un parámetro utilizado para evaluar el calentamiento atmosférico producido durante la vida de funcionamiento de un sistema de refrigeración, englobando la contribución directa de emisiones del refrigerante a la atmósfera con la contribución indirecta de las emisiones de dióxido de carbono resultantes de consumo energético del sistema de refrigeración durante su periodo de vida útil.</t>
  </si>
  <si>
    <t xml:space="preserve">El TEWI ha sido concebido para determinar la contribución total del sistema de refrigeración utilizado al calentamiento atmosférico. Cuantifica el calentamiento atmosférico directo del refrigerante si se libera, y la contribución indirecta de la energía requerida para que el equipo trabaje durante su vida útil. </t>
  </si>
  <si>
    <t>Es válido únicamente para comparar sistemas alternativos u opciones de refrigerantes en una aplicación concreta y en un lugar dado.</t>
  </si>
  <si>
    <t>Se observará en los informes finales que la eficiencia energética es el objetivo más significativo para reducir el calentamiento atmosférico causado por la refrigeración. En muchos casos, un equipo frigorífico muy eficaz con un refrigerante que tiene elevado potencial de calentamiento atmosférico puede ser menos perjudicial para el medio ambiente que un equipo  de refrigeración ineficaz con un refrigerante de bajo PCA que, sin embargo, genere un consumo de energía mayor. Especialmente si se minimizan las emisiones: la ausencia de fugas significa la inexistencia de calentameinto atmosférico directo.</t>
  </si>
  <si>
    <t>Es un valor a incluir en los proyectos técnicos tanto de instalaciones frigoríficas, debiéndose indicar el valor teórico actual estimado del impato total equivalente sobre el calentamiento atmosférico (TEWI), así como los cálculos justificativos de dicha estimación. Referencia: artículo 20 del RSIF.</t>
  </si>
  <si>
    <t>En aplicaciones destinadas al bienestar e higiene de las personas (climatización, producción de ACS, etc), también es un valor exigido para comparar la eficiencia entre sistemas altenativos de de producción frigorífica. En cuyo caso viene establecido que es aceptable el cálculo del impacto total de calentamiento equivalente (TEWI). Referencia: punto 8 de la IT 1.2.3. Documentación justificativa, del RITE.</t>
  </si>
  <si>
    <t>Reglamento de Instalaciones Térmicas en los Edificios (RITE), RD 1027/2007. Actualizado a modificaciones del RD 178/2021, publicada en el BOE de 24 de marzo, y corrección de errores publicadas en el RD 390/2021, publicadas en el BOE de 1 de julio.</t>
  </si>
  <si>
    <t>Reglamento de Seguridad de Instalaciones Frigoríficas (RSIF), y sus Instrucciones Técnicas Complementarias, RD 552/2019, de 27 de septiembre. Actualizado con corrección de errores publicada en BOE de 25 de octubre de 2019. Y Resoluciones de actualización de 15 de marzo y 15 junio de 2021.</t>
  </si>
  <si>
    <t xml:space="preserve">El procedimiento de cálculo es fácil de automatizar y así obtener un informe final con el valor teórico estimado de impacto ambiental a partir de los datos del sistema, y del refrigerante. </t>
  </si>
  <si>
    <t>Es importante tener actualizado el PCA relacionado con el CO2, así como el factor de emisión de CO2 por kilovatio hora a partir de los valores más recientes.</t>
  </si>
  <si>
    <t>Documento Reconocido para la apliación del RITE: Factores de Emisión de CO2 y Coeficientes de Paso a Energía Primaria de Diferentes Fuentes de Energía Final Consumidas en el Sector de los Edificios de España. (Resolución conjunta de los Ministerios de Industria, Energía y Turismo, y Ministerio de Fomento).</t>
  </si>
  <si>
    <t>El TEWI se determina para un sistema de refrigeración concreto y no solo respecto al refrigerante en sí. Varia de un sistema a otro y depende de los supuesto hechos respecto a factores importantes como son: tiempo de funcionamiento, vida de servicio, factor de conversión y eficiencia. Para un sistema o una aplicación dados, la utilización más eficaz del TEWI consiste en evaluar la importancia relativa de los efectos directo e indirecto.</t>
  </si>
  <si>
    <t>Por ejemplo, cuando el sistema de refrigeración sea solamenteun elemento de un sistema mayor, tal como en un circuito secundario (por ejemplo, una central frigorífica para acondicionamiento de aire), entonces deberá tenerse en cuenta el consumo total de energía durante su funcionamiento (incluyendo las pérdidas  de puesta en régimen y distribución en sistemas de acondicionamiento de aire), para obtener una comparación satisfactoria del impacto total sobre el calentamiento atmosférico.</t>
  </si>
  <si>
    <t>¿Qué es el TEWI?</t>
  </si>
  <si>
    <t>Es un parámetro que evalúa la contribución total al calentamiento atmosférico producido durante su vida útil por un sistema de refrigeración utilizado. Engloba la contribución directa de las emisiones de refrigerante a la atmósfera y la indirecta debida a las emisiones de CO2 (dióxido de carbono) consecuencia de la producción de energía necesaria para el funcionamiento del sistema de refrigeración durante su período de vida útil. Se expresa en kilogramos equivalentes de CO2.</t>
  </si>
  <si>
    <t>Es posible identificar mediante la aplicación del TEWI la instalación más eficiente para reducir el impacto real del calentamiento atmosférico producido por un sistema de refrigeración. Las principales opciones son:</t>
  </si>
  <si>
    <t>a) Diseño/elección del sistema de refrigeración y refrigerante más adecuados para hacer frente a la demanda de una aplicación frigorífica específica.
b) Optimización del sistema para obtener la mayor eficiencia energética (la mejor combinación y disposición de los componentes y sistemas utilizados para reducir el consumo de energía).
c) Mantenimiento apropiado para conseguir una eficiencia energética óptima evitando las fugas de refrigerante (ejemplo, todos los sistemas se mejorarán con un mantenimiento y manejo correctos).
d) Recuperación y reciclaje / regeneración del refrigerante usado.
e) Recuperación y reciclaje / regeneración del aislamiento utilizado.</t>
  </si>
  <si>
    <t>Potencial de Calentamiento Atmosférico</t>
  </si>
  <si>
    <t>R448A</t>
  </si>
  <si>
    <t>R449A</t>
  </si>
  <si>
    <t>R452A</t>
  </si>
  <si>
    <t>R453A</t>
  </si>
  <si>
    <t>R454B</t>
  </si>
  <si>
    <t>R455A</t>
  </si>
  <si>
    <t>R454C</t>
  </si>
  <si>
    <t>R452B</t>
  </si>
  <si>
    <t>R450A</t>
  </si>
  <si>
    <t>R513A</t>
  </si>
  <si>
    <t>R407C</t>
  </si>
  <si>
    <t>Fugas</t>
  </si>
  <si>
    <t>Estimación de % de fugas</t>
  </si>
  <si>
    <t>Carga refrig:</t>
  </si>
  <si>
    <t>Estimación por carga refrigerante</t>
  </si>
  <si>
    <t>Fugas/año:</t>
  </si>
  <si>
    <t>kg refrig</t>
  </si>
  <si>
    <t>m:</t>
  </si>
  <si>
    <t>Tiempo funcionamiento sistema en años</t>
  </si>
  <si>
    <t>Otro (introducir en BD)</t>
  </si>
  <si>
    <t>Refrigerante</t>
  </si>
  <si>
    <t>Selecciona un refrigerante del listado:</t>
  </si>
  <si>
    <t>Nombre refrigerante:</t>
  </si>
  <si>
    <t>PCA:</t>
  </si>
  <si>
    <t>Carga de refrigerante:</t>
  </si>
  <si>
    <t>Índice de fugas</t>
  </si>
  <si>
    <t>Selecciona un % de fugas/anual:</t>
  </si>
  <si>
    <t>L:</t>
  </si>
  <si>
    <t>kg fugas/anual</t>
  </si>
  <si>
    <r>
      <t>α</t>
    </r>
    <r>
      <rPr>
        <vertAlign val="subscript"/>
        <sz val="10"/>
        <color theme="1"/>
        <rFont val="Calibri"/>
        <family val="2"/>
      </rPr>
      <t>recuperación</t>
    </r>
  </si>
  <si>
    <t>Factor de recuperación</t>
  </si>
  <si>
    <t>Selecciona un valor del desplegable:</t>
  </si>
  <si>
    <r>
      <t>E</t>
    </r>
    <r>
      <rPr>
        <b/>
        <vertAlign val="subscript"/>
        <sz val="10"/>
        <color theme="1"/>
        <rFont val="Arial"/>
        <family val="2"/>
      </rPr>
      <t>anual</t>
    </r>
  </si>
  <si>
    <t>β</t>
  </si>
  <si>
    <t>Factor de emisión</t>
  </si>
  <si>
    <t>kWh</t>
  </si>
  <si>
    <t>kgCO2/kWh</t>
  </si>
  <si>
    <t>Además en esta valoración de las emisiones de CO2 debe tenerse en cuenta el efecto del aislamiento u otros componentes que pueda emitir gases de efecto invernadero.</t>
  </si>
  <si>
    <t>Este cálculo del TEWI es de particular importancia en la etapa de diseño o cuando se toman decisiones de reacondicionamiento.</t>
  </si>
  <si>
    <t>Aislamiento</t>
  </si>
  <si>
    <t>Material del aislamiento:</t>
  </si>
  <si>
    <t>Carga de gas del sistema de aislamiento, en kilogramos:</t>
  </si>
  <si>
    <t>Potencia de calentamiento atmosférico del aislamiento:</t>
  </si>
  <si>
    <r>
      <t>α</t>
    </r>
    <r>
      <rPr>
        <b/>
        <vertAlign val="subscript"/>
        <sz val="10"/>
        <color theme="1"/>
        <rFont val="Arial"/>
        <family val="2"/>
      </rPr>
      <t>i</t>
    </r>
  </si>
  <si>
    <r>
      <t>PCA</t>
    </r>
    <r>
      <rPr>
        <b/>
        <vertAlign val="subscript"/>
        <sz val="10"/>
        <color theme="1"/>
        <rFont val="Arial"/>
        <family val="2"/>
      </rPr>
      <t>i</t>
    </r>
  </si>
  <si>
    <r>
      <t>m</t>
    </r>
    <r>
      <rPr>
        <b/>
        <vertAlign val="subscript"/>
        <sz val="10"/>
        <color theme="1"/>
        <rFont val="Arial"/>
        <family val="2"/>
      </rPr>
      <t>i</t>
    </r>
    <r>
      <rPr>
        <b/>
        <sz val="10"/>
        <color theme="1"/>
        <rFont val="Arial"/>
        <family val="2"/>
      </rPr>
      <t>:</t>
    </r>
  </si>
  <si>
    <t>Índice de gas recuperado del aislamiento al final de la vida úti:</t>
  </si>
  <si>
    <t>TEWI</t>
  </si>
  <si>
    <t>Ton-eqCO2</t>
  </si>
  <si>
    <t>Impacto total equivalente sobre el calentamiento atmosférico</t>
  </si>
  <si>
    <t>Calculo basado en:</t>
  </si>
  <si>
    <t>Apéndice 2 de la IF-2 del RSIF.</t>
  </si>
  <si>
    <t>Anexo B, UNE-EN 378-1: 2017.</t>
  </si>
  <si>
    <t>Para obtener el TEWI se aplica la siguiente expresión:</t>
  </si>
  <si>
    <t>Donde,</t>
  </si>
  <si>
    <t>TEWI,</t>
  </si>
  <si>
    <t>es el impacto total equivalente sobre el calentamiento atmosférico, en kg de CO2.</t>
  </si>
  <si>
    <t>PCA,</t>
  </si>
  <si>
    <t>es el calentamiento atmosférico, relativo al CO2.</t>
  </si>
  <si>
    <t xml:space="preserve">L, </t>
  </si>
  <si>
    <t>es la fuga, en kilogramos por año.</t>
  </si>
  <si>
    <t>n,</t>
  </si>
  <si>
    <t>es el tiempo de funcionamiento del sistema, en años.</t>
  </si>
  <si>
    <t>m,</t>
  </si>
  <si>
    <t>es la carga de refrigerante, en kilogramos.</t>
  </si>
  <si>
    <r>
      <rPr>
        <sz val="12"/>
        <color theme="1"/>
        <rFont val="Calibri"/>
        <family val="2"/>
      </rPr>
      <t>α</t>
    </r>
    <r>
      <rPr>
        <vertAlign val="subscript"/>
        <sz val="12"/>
        <color theme="1"/>
        <rFont val="Verdana"/>
        <family val="2"/>
      </rPr>
      <t>recuperación</t>
    </r>
  </si>
  <si>
    <t>es el factor de recuperación y reciclado, de 0 a 1.</t>
  </si>
  <si>
    <t>Es el consumo de energía, en kilovatios/hora al año</t>
  </si>
  <si>
    <r>
      <t>E</t>
    </r>
    <r>
      <rPr>
        <vertAlign val="subscript"/>
        <sz val="12"/>
        <color theme="1"/>
        <rFont val="Verdana"/>
        <family val="2"/>
      </rPr>
      <t>anual</t>
    </r>
    <r>
      <rPr>
        <sz val="12"/>
        <color theme="1"/>
        <rFont val="Verdana"/>
        <family val="2"/>
      </rPr>
      <t>,</t>
    </r>
  </si>
  <si>
    <r>
      <t>es el factor de paso de kgCO</t>
    </r>
    <r>
      <rPr>
        <vertAlign val="subscript"/>
        <sz val="12"/>
        <color theme="1"/>
        <rFont val="Verdana"/>
        <family val="2"/>
      </rPr>
      <t>2</t>
    </r>
    <r>
      <rPr>
        <sz val="12"/>
        <color theme="1"/>
        <rFont val="Verdana"/>
        <family val="2"/>
      </rPr>
      <t>/kWh.</t>
    </r>
  </si>
  <si>
    <t>Cuando el aislamiento u otros componentes del sistema de refrigeración o calefacción puedan</t>
  </si>
  <si>
    <t>emitir gases de efecto invernadero, se añadirá el potencial de calentamiento atmosférico de</t>
  </si>
  <si>
    <t>estos gases.</t>
  </si>
  <si>
    <t>Para ello se añade un cuarto sumando a la expresión de cálculo del TEWI:</t>
  </si>
  <si>
    <t>Donde:</t>
  </si>
  <si>
    <r>
      <t>es el Potencial de Calentamiento Atmosférico, en relación con el CO</t>
    </r>
    <r>
      <rPr>
        <vertAlign val="subscript"/>
        <sz val="12"/>
        <color theme="1"/>
        <rFont val="Verdana"/>
        <family val="2"/>
      </rPr>
      <t>2</t>
    </r>
    <r>
      <rPr>
        <sz val="12"/>
        <color theme="1"/>
        <rFont val="Verdana"/>
        <family val="2"/>
      </rPr>
      <t>.</t>
    </r>
  </si>
  <si>
    <r>
      <t>PCA</t>
    </r>
    <r>
      <rPr>
        <vertAlign val="subscript"/>
        <sz val="12"/>
        <color theme="1"/>
        <rFont val="Verdana"/>
        <family val="2"/>
      </rPr>
      <t>i</t>
    </r>
    <r>
      <rPr>
        <sz val="12"/>
        <color theme="1"/>
        <rFont val="Verdana"/>
        <family val="2"/>
      </rPr>
      <t>,</t>
    </r>
  </si>
  <si>
    <t>es la carga de gas del sistema de aislamiento, en kg.</t>
  </si>
  <si>
    <r>
      <t>m</t>
    </r>
    <r>
      <rPr>
        <vertAlign val="subscript"/>
        <sz val="12"/>
        <color theme="1"/>
        <rFont val="Verdana"/>
        <family val="2"/>
      </rPr>
      <t>i</t>
    </r>
    <r>
      <rPr>
        <sz val="12"/>
        <color theme="1"/>
        <rFont val="Verdana"/>
        <family val="2"/>
      </rPr>
      <t>,</t>
    </r>
  </si>
  <si>
    <t>es el índice de gas recuperado del aislamiento al final de la vida útil, de 0 a 1.</t>
  </si>
  <si>
    <r>
      <rPr>
        <sz val="12"/>
        <color theme="1"/>
        <rFont val="Calibri"/>
        <family val="2"/>
      </rPr>
      <t>α</t>
    </r>
    <r>
      <rPr>
        <vertAlign val="subscript"/>
        <sz val="12"/>
        <color theme="1"/>
        <rFont val="Verdana"/>
        <family val="2"/>
      </rPr>
      <t>i</t>
    </r>
    <r>
      <rPr>
        <sz val="12"/>
        <color theme="1"/>
        <rFont val="Verdana"/>
        <family val="2"/>
      </rPr>
      <t>,</t>
    </r>
  </si>
  <si>
    <t>Valores tomados:</t>
  </si>
  <si>
    <t>n:</t>
  </si>
  <si>
    <r>
      <rPr>
        <sz val="12"/>
        <color theme="1"/>
        <rFont val="Calibri"/>
        <family val="2"/>
      </rPr>
      <t>α</t>
    </r>
    <r>
      <rPr>
        <vertAlign val="subscript"/>
        <sz val="12"/>
        <color theme="1"/>
        <rFont val="Verdana"/>
        <family val="2"/>
      </rPr>
      <t xml:space="preserve">recuperación </t>
    </r>
    <r>
      <rPr>
        <sz val="12"/>
        <color theme="1"/>
        <rFont val="Verdana"/>
        <family val="2"/>
      </rPr>
      <t>:</t>
    </r>
  </si>
  <si>
    <r>
      <t>E</t>
    </r>
    <r>
      <rPr>
        <vertAlign val="subscript"/>
        <sz val="12"/>
        <color theme="1"/>
        <rFont val="Verdana"/>
        <family val="2"/>
      </rPr>
      <t>anual</t>
    </r>
    <r>
      <rPr>
        <sz val="12"/>
        <color theme="1"/>
        <rFont val="Verdana"/>
        <family val="2"/>
      </rPr>
      <t xml:space="preserve"> :</t>
    </r>
  </si>
  <si>
    <t>β :</t>
  </si>
  <si>
    <t>kg refrigerante</t>
  </si>
  <si>
    <t>TEWI obtenido:</t>
  </si>
  <si>
    <r>
      <t>Ton-eqCO</t>
    </r>
    <r>
      <rPr>
        <vertAlign val="subscript"/>
        <sz val="12"/>
        <color theme="1"/>
        <rFont val="Verdana"/>
        <family val="2"/>
      </rPr>
      <t>2</t>
    </r>
  </si>
  <si>
    <t>Cuya composición es:</t>
  </si>
  <si>
    <t>Impacto debidos a otros componentes = PCA directo</t>
  </si>
  <si>
    <t>Impacto directo:</t>
  </si>
  <si>
    <t>Impacto indirecto:</t>
  </si>
  <si>
    <t>debido al impacto de las pérdidas por fugas.</t>
  </si>
  <si>
    <t>debido al impacto por pérdidas producidas en la recuperación.</t>
  </si>
  <si>
    <t>debido a la energía consumida.</t>
  </si>
  <si>
    <t>debido a otros componentes.</t>
  </si>
  <si>
    <t>TEWI específico</t>
  </si>
  <si>
    <r>
      <t>α</t>
    </r>
    <r>
      <rPr>
        <b/>
        <vertAlign val="subscript"/>
        <sz val="10"/>
        <color theme="1"/>
        <rFont val="Century Gothic"/>
        <family val="2"/>
      </rPr>
      <t>recuperación</t>
    </r>
  </si>
  <si>
    <r>
      <rPr>
        <sz val="10"/>
        <rFont val="Century Gothic"/>
        <family val="2"/>
      </rPr>
      <t>α</t>
    </r>
    <r>
      <rPr>
        <vertAlign val="subscript"/>
        <sz val="10"/>
        <rFont val="Century Gothic"/>
        <family val="2"/>
      </rPr>
      <t>recuperación</t>
    </r>
    <r>
      <rPr>
        <sz val="10"/>
        <rFont val="Arial"/>
        <family val="2"/>
      </rPr>
      <t>:</t>
    </r>
  </si>
  <si>
    <t>Energía anual consumida:</t>
  </si>
  <si>
    <t>Factor emisión</t>
  </si>
  <si>
    <r>
      <rPr>
        <sz val="10"/>
        <rFont val="Century Gothic"/>
        <family val="2"/>
      </rPr>
      <t>β</t>
    </r>
    <r>
      <rPr>
        <sz val="10"/>
        <rFont val="Arial"/>
        <family val="2"/>
      </rPr>
      <t>:</t>
    </r>
  </si>
  <si>
    <t>Tiempo de funcionamiento del sistema:</t>
  </si>
  <si>
    <t>INFORME RESULTADO</t>
  </si>
  <si>
    <t>→→ Ir a Base de Datos</t>
  </si>
  <si>
    <t>Desde esta página podrás acceder a la Normativa Vinculada.</t>
  </si>
  <si>
    <t>Reglamento de Seguridad de Instalaciones Frigoríficas, RD 559/2019, de 27 de septiembre.</t>
  </si>
  <si>
    <t>Reglamento de Instalaciones Térmicas en los Edificios (RITE), RD 1027/2007. Actualizado</t>
  </si>
  <si>
    <t>Reglamento (UE) nº 517/2014 del Parlamento Europeo y del Consejo, de 16 de abril de 2014, sobre los gases fluorados de efecto invernadero</t>
  </si>
  <si>
    <t>Factores de Emisión de CO2 y Coeficientes de Paso a Energía Primaria de Diferentes Fuentes de Energía Final Consumidas en el Sector de los Edificios de España.</t>
  </si>
  <si>
    <t>Páginas web de interés:</t>
  </si>
  <si>
    <t>CNI - Instaladores, información refrigerantes e instalaciones frigoríficas.</t>
  </si>
  <si>
    <t>Web del Ministerio de Industria referente a Instalaciones Frigoríficas.</t>
  </si>
  <si>
    <t>Acceso a hojas de cálculo gratuitas de FORMATEC (requiere registro)</t>
  </si>
  <si>
    <t>Nota:</t>
  </si>
  <si>
    <t>En CNI tenemos a disposción de los profesionales hojas de cálculo gratuitas sobre:</t>
  </si>
  <si>
    <t>Calculo de Instalaciones de Gas.</t>
  </si>
  <si>
    <t>Programa de Etiquetado Energético de Conjunto.</t>
  </si>
  <si>
    <t>Programa de Calculo de Suelo Radiante según UNE-EN 1264.</t>
  </si>
  <si>
    <t>Justificación Aerotermia Renovable según HE4-2013.</t>
  </si>
  <si>
    <t>Para conseguirlas simplemente debes enviar un email a:</t>
  </si>
  <si>
    <t>marketing@cni-instaladores.com</t>
  </si>
  <si>
    <t>Nota: En cada opción tendrás un pequeño vídeo tutorial sobre manejo y opciones disponbles.</t>
  </si>
  <si>
    <t>PCAi:</t>
  </si>
  <si>
    <t>kgCO2/kg</t>
  </si>
  <si>
    <t>mi:</t>
  </si>
  <si>
    <r>
      <rPr>
        <sz val="12"/>
        <color theme="1"/>
        <rFont val="Calibri"/>
        <family val="2"/>
      </rPr>
      <t>α</t>
    </r>
    <r>
      <rPr>
        <vertAlign val="subscript"/>
        <sz val="12"/>
        <color theme="1"/>
        <rFont val="Verdana"/>
        <family val="2"/>
      </rPr>
      <t>i</t>
    </r>
    <r>
      <rPr>
        <sz val="12"/>
        <color theme="1"/>
        <rFont val="Verdana"/>
        <family val="2"/>
      </rPr>
      <t>:</t>
    </r>
  </si>
  <si>
    <t>El cálculo del TEWI viene establecido tanto en el Anexo B (informativo) de la EN 378-1: 2017, como en el Apéndice 2 de la IF-2 del Reglamento de Seguridad de Instalaciones Frigoríficas (RSIF), RD 552/2019.</t>
  </si>
  <si>
    <t>BASE DE DATOS</t>
  </si>
  <si>
    <t>Puedes modificar las casillas de color amarillo.</t>
  </si>
  <si>
    <t>Impacto pérdidas en la recuperación = PCA directo</t>
  </si>
  <si>
    <t>kgCO2/kg R513A</t>
  </si>
  <si>
    <t>kgCO2/kg R507A</t>
  </si>
  <si>
    <t>kgCO2/kg R717</t>
  </si>
  <si>
    <t>kgCO2/kg R744</t>
  </si>
  <si>
    <t>kgCO2/kg R</t>
  </si>
  <si>
    <t>kgCO2/kg R32</t>
  </si>
  <si>
    <t>kgCO2/kg R134a</t>
  </si>
  <si>
    <t>kgCO2/kg R404A</t>
  </si>
  <si>
    <t>kgCO2/kg R407c</t>
  </si>
  <si>
    <t>kgCO2/kg R410A</t>
  </si>
  <si>
    <t>kgCO2/kg R448A</t>
  </si>
  <si>
    <t>kgCO2/kg R449A</t>
  </si>
  <si>
    <t>kgCO2/kg R450A</t>
  </si>
  <si>
    <t>kgCO2/kg R452A</t>
  </si>
  <si>
    <t>kgCO2/kg R452B</t>
  </si>
  <si>
    <t>kgCO2/kg R453A</t>
  </si>
  <si>
    <t>kgCO2/kg R454B</t>
  </si>
  <si>
    <t>kgCO2/kg R454C</t>
  </si>
  <si>
    <t>kgCO2/kg R455A</t>
  </si>
  <si>
    <t>Versión 24 marzo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</si>
</sst>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5" x14ac:knownFonts="1">
    <font>
      <sz val="11"/>
      <color theme="1"/>
      <name val="Calibri"/>
      <family val="2"/>
      <scheme val="minor"/>
    </font>
    <font>
      <sz val="10"/>
      <color theme="1"/>
      <name val="Arial"/>
      <family val="2"/>
    </font>
    <font>
      <u/>
      <sz val="11"/>
      <color theme="10"/>
      <name val="Calibri"/>
      <family val="2"/>
    </font>
    <font>
      <sz val="11"/>
      <name val="Calibri"/>
      <family val="2"/>
    </font>
    <font>
      <sz val="11"/>
      <color theme="9" tint="0.39997558519241921"/>
      <name val="Calibri"/>
      <family val="2"/>
      <scheme val="minor"/>
    </font>
    <font>
      <sz val="48"/>
      <color theme="3" tint="0.59999389629810485"/>
      <name val="Arial Black"/>
      <family val="2"/>
    </font>
    <font>
      <sz val="11"/>
      <name val="Calibri"/>
      <family val="2"/>
      <scheme val="minor"/>
    </font>
    <font>
      <b/>
      <sz val="1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11"/>
      <color theme="1"/>
      <name val="Calibri"/>
      <family val="2"/>
    </font>
    <font>
      <sz val="11"/>
      <color theme="1"/>
      <name val="Calibri"/>
      <family val="2"/>
    </font>
    <font>
      <sz val="12"/>
      <color theme="1"/>
      <name val="Calibri"/>
      <family val="2"/>
      <scheme val="minor"/>
    </font>
    <font>
      <sz val="12"/>
      <name val="Calibri"/>
      <family val="2"/>
      <scheme val="minor"/>
    </font>
    <font>
      <b/>
      <sz val="12"/>
      <name val="Calibri"/>
      <family val="2"/>
      <scheme val="minor"/>
    </font>
    <font>
      <sz val="12"/>
      <name val="Calibri"/>
      <family val="2"/>
    </font>
    <font>
      <b/>
      <sz val="10"/>
      <color theme="1"/>
      <name val="Arial"/>
      <family val="2"/>
    </font>
    <font>
      <sz val="10"/>
      <color rgb="FFFF0000"/>
      <name val="Arial"/>
      <family val="2"/>
    </font>
    <font>
      <sz val="10"/>
      <color theme="9" tint="0.39997558519241921"/>
      <name val="Arial"/>
      <family val="2"/>
    </font>
    <font>
      <sz val="9"/>
      <color indexed="81"/>
      <name val="Tahoma"/>
      <family val="2"/>
    </font>
    <font>
      <b/>
      <sz val="9"/>
      <color indexed="81"/>
      <name val="Tahoma"/>
      <family val="2"/>
    </font>
    <font>
      <b/>
      <sz val="10"/>
      <color theme="1"/>
      <name val="Calibri"/>
      <family val="2"/>
    </font>
    <font>
      <vertAlign val="subscript"/>
      <sz val="10"/>
      <color theme="1"/>
      <name val="Calibri"/>
      <family val="2"/>
    </font>
    <font>
      <b/>
      <vertAlign val="subscript"/>
      <sz val="10"/>
      <color theme="1"/>
      <name val="Arial"/>
      <family val="2"/>
    </font>
    <font>
      <sz val="12"/>
      <color theme="1"/>
      <name val="Verdana"/>
      <family val="2"/>
    </font>
    <font>
      <b/>
      <sz val="12"/>
      <color theme="1"/>
      <name val="Verdana"/>
      <family val="2"/>
    </font>
    <font>
      <sz val="12"/>
      <color theme="1"/>
      <name val="Calibri"/>
      <family val="2"/>
    </font>
    <font>
      <vertAlign val="subscript"/>
      <sz val="12"/>
      <color theme="1"/>
      <name val="Verdana"/>
      <family val="2"/>
    </font>
    <font>
      <sz val="10"/>
      <name val="Arial"/>
      <family val="2"/>
    </font>
    <font>
      <b/>
      <sz val="10"/>
      <color theme="1"/>
      <name val="Century Gothic"/>
      <family val="2"/>
    </font>
    <font>
      <b/>
      <vertAlign val="subscript"/>
      <sz val="10"/>
      <color theme="1"/>
      <name val="Century Gothic"/>
      <family val="2"/>
    </font>
    <font>
      <sz val="10"/>
      <name val="Century Gothic"/>
      <family val="2"/>
    </font>
    <font>
      <vertAlign val="subscript"/>
      <sz val="10"/>
      <name val="Century Gothic"/>
      <family val="2"/>
    </font>
    <font>
      <b/>
      <sz val="28"/>
      <color theme="9" tint="-0.249977111117893"/>
      <name val="Arial Black"/>
      <family val="2"/>
    </font>
  </fonts>
  <fills count="1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0000"/>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theme="3" tint="0.79998168889431442"/>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78">
    <xf numFmtId="0" fontId="0" fillId="0" borderId="0" xfId="0"/>
    <xf numFmtId="0" fontId="1" fillId="2" borderId="0" xfId="0" applyFont="1" applyFill="1"/>
    <xf numFmtId="0" fontId="1" fillId="3" borderId="0" xfId="0" applyFont="1" applyFill="1"/>
    <xf numFmtId="0" fontId="0" fillId="2" borderId="0" xfId="0" applyFont="1" applyFill="1"/>
    <xf numFmtId="0" fontId="4" fillId="4" borderId="0" xfId="0" applyFont="1" applyFill="1"/>
    <xf numFmtId="0" fontId="6" fillId="4" borderId="0" xfId="0" applyFont="1" applyFill="1" applyAlignment="1">
      <alignment horizontal="left" vertical="center" wrapText="1"/>
    </xf>
    <xf numFmtId="0" fontId="7" fillId="4" borderId="0" xfId="0" applyFont="1" applyFill="1" applyAlignment="1">
      <alignment horizontal="left" vertical="center" wrapText="1"/>
    </xf>
    <xf numFmtId="0" fontId="6" fillId="4" borderId="0" xfId="0" applyFont="1" applyFill="1" applyAlignment="1">
      <alignment horizontal="left" wrapText="1"/>
    </xf>
    <xf numFmtId="0" fontId="7" fillId="4" borderId="0" xfId="0" applyFont="1" applyFill="1"/>
    <xf numFmtId="0" fontId="6" fillId="4" borderId="0" xfId="0" applyFont="1" applyFill="1" applyAlignment="1">
      <alignment wrapText="1"/>
    </xf>
    <xf numFmtId="0" fontId="7" fillId="4" borderId="0" xfId="0" applyFont="1" applyFill="1" applyAlignment="1">
      <alignment wrapText="1"/>
    </xf>
    <xf numFmtId="0" fontId="6" fillId="4" borderId="0" xfId="0" applyFont="1" applyFill="1" applyAlignment="1">
      <alignment horizontal="left" vertical="top" wrapText="1"/>
    </xf>
    <xf numFmtId="0" fontId="1" fillId="2" borderId="0" xfId="0" applyFont="1" applyFill="1" applyBorder="1"/>
    <xf numFmtId="0" fontId="1" fillId="2" borderId="9" xfId="0" applyFont="1" applyFill="1" applyBorder="1"/>
    <xf numFmtId="0" fontId="1" fillId="2" borderId="10" xfId="0" applyFont="1" applyFill="1" applyBorder="1"/>
    <xf numFmtId="0" fontId="1" fillId="2" borderId="11" xfId="0" applyFont="1" applyFill="1" applyBorder="1"/>
    <xf numFmtId="0" fontId="0" fillId="2" borderId="0" xfId="0" applyFont="1" applyFill="1" applyBorder="1"/>
    <xf numFmtId="0" fontId="0" fillId="2" borderId="10" xfId="0" applyFont="1" applyFill="1" applyBorder="1"/>
    <xf numFmtId="0" fontId="3" fillId="2" borderId="0" xfId="1" applyFont="1" applyFill="1" applyBorder="1" applyAlignment="1" applyProtection="1"/>
    <xf numFmtId="49" fontId="0" fillId="0" borderId="0" xfId="0" applyNumberFormat="1" applyAlignment="1">
      <alignment wrapText="1"/>
    </xf>
    <xf numFmtId="0" fontId="0" fillId="0" borderId="0" xfId="0" applyAlignment="1">
      <alignment horizontal="right"/>
    </xf>
    <xf numFmtId="0" fontId="0" fillId="0" borderId="0" xfId="0" applyAlignment="1">
      <alignment horizontal="center"/>
    </xf>
    <xf numFmtId="0" fontId="8" fillId="0" borderId="0" xfId="0" applyFont="1" applyAlignment="1">
      <alignment horizontal="center"/>
    </xf>
    <xf numFmtId="0" fontId="9" fillId="0" borderId="0" xfId="0" applyFont="1"/>
    <xf numFmtId="0" fontId="0" fillId="6" borderId="0" xfId="0" applyFill="1"/>
    <xf numFmtId="0" fontId="0" fillId="0" borderId="0" xfId="0" applyAlignment="1">
      <alignment horizontal="left" vertical="top" wrapText="1"/>
    </xf>
    <xf numFmtId="164" fontId="0" fillId="0" borderId="0" xfId="0" applyNumberFormat="1"/>
    <xf numFmtId="0" fontId="0" fillId="7" borderId="0" xfId="0" applyFill="1"/>
    <xf numFmtId="0" fontId="0" fillId="6" borderId="0" xfId="0" applyFill="1" applyAlignment="1">
      <alignment horizontal="center"/>
    </xf>
    <xf numFmtId="0" fontId="8" fillId="0" borderId="0" xfId="0" applyFont="1" applyBorder="1" applyAlignment="1">
      <alignment horizontal="center"/>
    </xf>
    <xf numFmtId="0" fontId="0" fillId="7" borderId="9" xfId="0" applyFill="1" applyBorder="1"/>
    <xf numFmtId="0" fontId="0" fillId="0" borderId="9" xfId="0" applyBorder="1"/>
    <xf numFmtId="0" fontId="11" fillId="0" borderId="0" xfId="0" applyFont="1"/>
    <xf numFmtId="0" fontId="12" fillId="0" borderId="0" xfId="0" applyFont="1"/>
    <xf numFmtId="2" fontId="0" fillId="0" borderId="0" xfId="0" applyNumberFormat="1"/>
    <xf numFmtId="0" fontId="12" fillId="8" borderId="0" xfId="0" applyFont="1" applyFill="1"/>
    <xf numFmtId="0" fontId="9" fillId="0" borderId="0" xfId="0" applyFont="1" applyBorder="1" applyAlignment="1">
      <alignment horizontal="center"/>
    </xf>
    <xf numFmtId="0" fontId="0" fillId="0" borderId="0" xfId="0" applyBorder="1"/>
    <xf numFmtId="0" fontId="0" fillId="8" borderId="0" xfId="0" applyFill="1"/>
    <xf numFmtId="0" fontId="0" fillId="8" borderId="0" xfId="0" applyFont="1" applyFill="1"/>
    <xf numFmtId="0" fontId="0" fillId="7" borderId="12" xfId="0" applyFill="1" applyBorder="1"/>
    <xf numFmtId="0" fontId="9" fillId="0" borderId="0" xfId="0" applyFont="1" applyFill="1" applyBorder="1"/>
    <xf numFmtId="9" fontId="0" fillId="0" borderId="0" xfId="0" applyNumberFormat="1"/>
    <xf numFmtId="0" fontId="2" fillId="2" borderId="0" xfId="1" applyFill="1" applyAlignment="1" applyProtection="1"/>
    <xf numFmtId="0" fontId="2" fillId="2" borderId="10" xfId="1" applyFill="1" applyBorder="1" applyAlignment="1" applyProtection="1"/>
    <xf numFmtId="0" fontId="13" fillId="2" borderId="0" xfId="0" applyFont="1" applyFill="1" applyBorder="1"/>
    <xf numFmtId="0" fontId="14" fillId="2" borderId="0" xfId="0" applyFont="1" applyFill="1" applyBorder="1"/>
    <xf numFmtId="0" fontId="6" fillId="4" borderId="0" xfId="0" applyFont="1" applyFill="1" applyAlignment="1">
      <alignment horizontal="center" vertical="center" wrapText="1"/>
    </xf>
    <xf numFmtId="0" fontId="0" fillId="4" borderId="0" xfId="0" applyFont="1" applyFill="1" applyAlignment="1">
      <alignment horizontal="left" vertical="top" wrapText="1"/>
    </xf>
    <xf numFmtId="0" fontId="1" fillId="3" borderId="12" xfId="0" applyFont="1" applyFill="1" applyBorder="1"/>
    <xf numFmtId="0" fontId="1" fillId="3" borderId="12" xfId="0" applyFont="1" applyFill="1" applyBorder="1" applyAlignment="1">
      <alignment horizontal="center"/>
    </xf>
    <xf numFmtId="0" fontId="1" fillId="3" borderId="13" xfId="0" applyFont="1" applyFill="1" applyBorder="1"/>
    <xf numFmtId="0" fontId="1" fillId="3" borderId="14" xfId="0" applyFont="1" applyFill="1" applyBorder="1"/>
    <xf numFmtId="0" fontId="1" fillId="3" borderId="16" xfId="0" applyFont="1" applyFill="1" applyBorder="1"/>
    <xf numFmtId="0" fontId="1" fillId="3" borderId="17" xfId="0" applyFont="1" applyFill="1" applyBorder="1"/>
    <xf numFmtId="0" fontId="1" fillId="3" borderId="11" xfId="0" applyFont="1" applyFill="1" applyBorder="1"/>
    <xf numFmtId="0" fontId="6" fillId="4" borderId="0" xfId="0" applyFont="1" applyFill="1" applyAlignment="1">
      <alignment horizontal="left" vertical="top" wrapText="1"/>
    </xf>
    <xf numFmtId="0" fontId="1" fillId="3" borderId="0" xfId="0" applyFont="1" applyFill="1" applyAlignment="1">
      <alignment horizontal="center"/>
    </xf>
    <xf numFmtId="0" fontId="1" fillId="9" borderId="0" xfId="0" applyFont="1" applyFill="1" applyAlignment="1">
      <alignment horizontal="center"/>
    </xf>
    <xf numFmtId="0" fontId="19" fillId="3" borderId="0" xfId="0" applyFont="1" applyFill="1"/>
    <xf numFmtId="0" fontId="18" fillId="3" borderId="12" xfId="0" applyFont="1" applyFill="1" applyBorder="1" applyAlignment="1">
      <alignment horizontal="center"/>
    </xf>
    <xf numFmtId="0" fontId="18" fillId="3" borderId="14" xfId="0" applyFont="1" applyFill="1" applyBorder="1" applyAlignment="1">
      <alignment horizontal="center"/>
    </xf>
    <xf numFmtId="0" fontId="17" fillId="3" borderId="0" xfId="0" applyFont="1" applyFill="1"/>
    <xf numFmtId="0" fontId="1" fillId="3" borderId="0" xfId="0" applyFont="1" applyFill="1" applyAlignment="1">
      <alignment horizontal="right"/>
    </xf>
    <xf numFmtId="0" fontId="22" fillId="3" borderId="0" xfId="0" applyFont="1" applyFill="1"/>
    <xf numFmtId="0" fontId="6" fillId="4" borderId="0" xfId="0" applyFont="1" applyFill="1" applyAlignment="1">
      <alignment vertical="top" wrapText="1"/>
    </xf>
    <xf numFmtId="0" fontId="17" fillId="3" borderId="11" xfId="0" applyFont="1" applyFill="1" applyBorder="1" applyAlignment="1">
      <alignment horizontal="right"/>
    </xf>
    <xf numFmtId="0" fontId="25" fillId="3" borderId="0" xfId="0" applyFont="1" applyFill="1" applyAlignment="1"/>
    <xf numFmtId="0" fontId="25" fillId="3" borderId="0" xfId="0" applyFont="1" applyFill="1"/>
    <xf numFmtId="0" fontId="27" fillId="3" borderId="0" xfId="0" applyFont="1" applyFill="1"/>
    <xf numFmtId="0" fontId="25" fillId="3" borderId="12" xfId="0" applyFont="1" applyFill="1" applyBorder="1" applyAlignment="1">
      <alignment horizontal="center"/>
    </xf>
    <xf numFmtId="0" fontId="25" fillId="3" borderId="9" xfId="0" applyFont="1" applyFill="1" applyBorder="1"/>
    <xf numFmtId="0" fontId="25" fillId="3" borderId="15" xfId="0" applyFont="1" applyFill="1" applyBorder="1"/>
    <xf numFmtId="165" fontId="25" fillId="3" borderId="9" xfId="0" applyNumberFormat="1" applyFont="1" applyFill="1" applyBorder="1" applyAlignment="1">
      <alignment horizontal="center"/>
    </xf>
    <xf numFmtId="165" fontId="25" fillId="3" borderId="12" xfId="0" applyNumberFormat="1" applyFont="1" applyFill="1" applyBorder="1"/>
    <xf numFmtId="0" fontId="25" fillId="3" borderId="0" xfId="0" applyFont="1" applyFill="1" applyBorder="1" applyAlignment="1">
      <alignment horizontal="center"/>
    </xf>
    <xf numFmtId="0" fontId="25" fillId="3" borderId="19" xfId="0" applyFont="1" applyFill="1" applyBorder="1" applyAlignment="1">
      <alignment horizontal="center"/>
    </xf>
    <xf numFmtId="0" fontId="1" fillId="3" borderId="0" xfId="0" applyFont="1" applyFill="1" applyAlignment="1" applyProtection="1">
      <alignment horizontal="center"/>
      <protection locked="0"/>
    </xf>
    <xf numFmtId="0" fontId="1" fillId="6" borderId="0" xfId="0" applyFont="1" applyFill="1" applyAlignment="1" applyProtection="1">
      <alignment horizontal="center"/>
      <protection locked="0"/>
    </xf>
    <xf numFmtId="0" fontId="18" fillId="3" borderId="0" xfId="0" applyFont="1" applyFill="1" applyProtection="1">
      <protection locked="0"/>
    </xf>
    <xf numFmtId="0" fontId="1" fillId="3" borderId="0" xfId="0" applyFont="1" applyFill="1" applyProtection="1">
      <protection locked="0"/>
    </xf>
    <xf numFmtId="0" fontId="1" fillId="3" borderId="0" xfId="0" applyFont="1" applyFill="1" applyAlignment="1">
      <alignment horizontal="center"/>
    </xf>
    <xf numFmtId="0" fontId="30" fillId="5" borderId="12" xfId="0" applyFont="1" applyFill="1" applyBorder="1" applyAlignment="1">
      <alignment horizontal="center"/>
    </xf>
    <xf numFmtId="0" fontId="30" fillId="5" borderId="20" xfId="0" applyFont="1" applyFill="1" applyBorder="1" applyAlignment="1">
      <alignment horizontal="center"/>
    </xf>
    <xf numFmtId="0" fontId="29" fillId="3" borderId="9" xfId="0" applyFont="1" applyFill="1" applyBorder="1" applyAlignment="1">
      <alignment horizontal="right"/>
    </xf>
    <xf numFmtId="0" fontId="29" fillId="3" borderId="9" xfId="0" applyFont="1" applyFill="1" applyBorder="1" applyAlignment="1">
      <alignment horizontal="center"/>
    </xf>
    <xf numFmtId="0" fontId="29" fillId="3" borderId="9" xfId="0" applyFont="1" applyFill="1" applyBorder="1"/>
    <xf numFmtId="0" fontId="1" fillId="6" borderId="0" xfId="0" applyFont="1" applyFill="1" applyProtection="1">
      <protection locked="0"/>
    </xf>
    <xf numFmtId="0" fontId="1" fillId="3" borderId="12" xfId="0" applyFont="1" applyFill="1" applyBorder="1" applyAlignment="1" applyProtection="1">
      <alignment horizontal="center"/>
    </xf>
    <xf numFmtId="0" fontId="1" fillId="3" borderId="12" xfId="0" applyFont="1" applyFill="1" applyBorder="1" applyProtection="1"/>
    <xf numFmtId="0" fontId="1" fillId="6" borderId="12" xfId="0" applyFont="1" applyFill="1" applyBorder="1" applyAlignment="1" applyProtection="1">
      <alignment horizontal="center"/>
      <protection locked="0"/>
    </xf>
    <xf numFmtId="0" fontId="25" fillId="3" borderId="12" xfId="0" applyFont="1" applyFill="1" applyBorder="1" applyAlignment="1">
      <alignment horizontal="center"/>
    </xf>
    <xf numFmtId="0" fontId="1" fillId="6" borderId="12" xfId="0" applyFont="1" applyFill="1" applyBorder="1" applyProtection="1">
      <protection locked="0"/>
    </xf>
    <xf numFmtId="0" fontId="1" fillId="6" borderId="14" xfId="0" applyFont="1" applyFill="1" applyBorder="1" applyProtection="1">
      <protection locked="0"/>
    </xf>
    <xf numFmtId="3" fontId="29" fillId="6" borderId="0" xfId="0" applyNumberFormat="1" applyFont="1" applyFill="1" applyAlignment="1" applyProtection="1">
      <alignment horizontal="center"/>
      <protection locked="0"/>
    </xf>
    <xf numFmtId="0" fontId="1" fillId="3" borderId="16" xfId="0" applyFont="1" applyFill="1" applyBorder="1" applyProtection="1"/>
    <xf numFmtId="0" fontId="6" fillId="4" borderId="0" xfId="0" applyFont="1" applyFill="1"/>
    <xf numFmtId="2" fontId="25" fillId="3" borderId="9" xfId="0" applyNumberFormat="1" applyFont="1" applyFill="1" applyBorder="1" applyAlignment="1">
      <alignment horizontal="center"/>
    </xf>
    <xf numFmtId="0" fontId="9" fillId="7" borderId="9" xfId="0" applyFont="1" applyFill="1" applyBorder="1" applyAlignment="1"/>
    <xf numFmtId="0" fontId="0" fillId="7" borderId="9" xfId="0" applyFont="1" applyFill="1" applyBorder="1"/>
    <xf numFmtId="3" fontId="0" fillId="11" borderId="9" xfId="0" applyNumberFormat="1" applyFont="1" applyFill="1" applyBorder="1" applyAlignment="1">
      <alignment horizontal="center"/>
    </xf>
    <xf numFmtId="0" fontId="1" fillId="11" borderId="0" xfId="0" applyFont="1" applyFill="1" applyAlignment="1">
      <alignment horizontal="center"/>
    </xf>
    <xf numFmtId="3" fontId="0" fillId="11" borderId="9" xfId="0" applyNumberFormat="1" applyFill="1" applyBorder="1" applyAlignment="1">
      <alignment horizontal="center"/>
    </xf>
    <xf numFmtId="3" fontId="1" fillId="11" borderId="12" xfId="0" applyNumberFormat="1" applyFont="1" applyFill="1" applyBorder="1" applyAlignment="1">
      <alignment horizontal="center"/>
    </xf>
    <xf numFmtId="0" fontId="1" fillId="11" borderId="12" xfId="0" applyFont="1" applyFill="1" applyBorder="1" applyAlignment="1">
      <alignment horizontal="center"/>
    </xf>
    <xf numFmtId="0" fontId="0" fillId="11" borderId="9" xfId="0" applyFill="1" applyBorder="1" applyAlignment="1">
      <alignment horizontal="center"/>
    </xf>
    <xf numFmtId="0" fontId="6" fillId="4" borderId="0" xfId="0" applyFont="1" applyFill="1" applyAlignment="1">
      <alignment horizontal="left" wrapText="1"/>
    </xf>
    <xf numFmtId="0" fontId="5" fillId="5" borderId="1" xfId="0" applyFont="1" applyFill="1" applyBorder="1" applyAlignment="1">
      <alignment horizontal="left" vertical="center"/>
    </xf>
    <xf numFmtId="0" fontId="5" fillId="5" borderId="2" xfId="0" applyFont="1" applyFill="1" applyBorder="1" applyAlignment="1">
      <alignment horizontal="left" vertical="center"/>
    </xf>
    <xf numFmtId="0" fontId="5" fillId="5" borderId="3" xfId="0" applyFont="1" applyFill="1" applyBorder="1" applyAlignment="1">
      <alignment horizontal="left" vertical="center"/>
    </xf>
    <xf numFmtId="0" fontId="5" fillId="5" borderId="4" xfId="0" applyFont="1" applyFill="1" applyBorder="1" applyAlignment="1">
      <alignment horizontal="left" vertical="center"/>
    </xf>
    <xf numFmtId="0" fontId="5" fillId="5" borderId="0" xfId="0" applyFont="1" applyFill="1" applyBorder="1" applyAlignment="1">
      <alignment horizontal="left" vertical="center"/>
    </xf>
    <xf numFmtId="0" fontId="5" fillId="5" borderId="5" xfId="0" applyFont="1" applyFill="1" applyBorder="1" applyAlignment="1">
      <alignment horizontal="left" vertical="center"/>
    </xf>
    <xf numFmtId="0" fontId="5" fillId="5" borderId="6" xfId="0" applyFont="1" applyFill="1" applyBorder="1" applyAlignment="1">
      <alignment horizontal="left" vertical="center"/>
    </xf>
    <xf numFmtId="0" fontId="5" fillId="5" borderId="7" xfId="0" applyFont="1" applyFill="1" applyBorder="1" applyAlignment="1">
      <alignment horizontal="left" vertical="center"/>
    </xf>
    <xf numFmtId="0" fontId="5" fillId="5" borderId="8" xfId="0" applyFont="1" applyFill="1" applyBorder="1" applyAlignment="1">
      <alignment horizontal="left" vertical="center"/>
    </xf>
    <xf numFmtId="0" fontId="6" fillId="4" borderId="0" xfId="0" applyFont="1" applyFill="1" applyAlignment="1">
      <alignment horizontal="left" vertical="center" wrapText="1"/>
    </xf>
    <xf numFmtId="0" fontId="7" fillId="4" borderId="0" xfId="0" applyFont="1" applyFill="1" applyAlignment="1">
      <alignment horizontal="center" vertical="center" wrapText="1"/>
    </xf>
    <xf numFmtId="0" fontId="7" fillId="4" borderId="0" xfId="0" applyFont="1" applyFill="1" applyAlignment="1">
      <alignment horizontal="left" vertical="center" wrapText="1"/>
    </xf>
    <xf numFmtId="0" fontId="6" fillId="4" borderId="0" xfId="0" applyFont="1" applyFill="1" applyAlignment="1">
      <alignment horizontal="left" vertical="top" wrapText="1"/>
    </xf>
    <xf numFmtId="0" fontId="0" fillId="4" borderId="0" xfId="0" applyFont="1" applyFill="1" applyAlignment="1">
      <alignment horizontal="left" vertical="center" wrapText="1"/>
    </xf>
    <xf numFmtId="0" fontId="6" fillId="10" borderId="0" xfId="0" applyFont="1" applyFill="1" applyAlignment="1">
      <alignment horizontal="center"/>
    </xf>
    <xf numFmtId="0" fontId="4" fillId="4" borderId="0" xfId="0" applyFont="1" applyFill="1" applyAlignment="1">
      <alignment horizontal="left" vertical="top" wrapText="1"/>
    </xf>
    <xf numFmtId="49" fontId="6" fillId="4" borderId="0" xfId="0" applyNumberFormat="1" applyFont="1" applyFill="1" applyAlignment="1">
      <alignment horizontal="left" vertical="top" wrapText="1"/>
    </xf>
    <xf numFmtId="0" fontId="0" fillId="4" borderId="0" xfId="0" applyFont="1" applyFill="1" applyAlignment="1">
      <alignment horizontal="left" vertical="top" wrapText="1"/>
    </xf>
    <xf numFmtId="0" fontId="2" fillId="12" borderId="0" xfId="1" applyFill="1" applyAlignment="1" applyProtection="1">
      <alignment horizontal="center" vertical="center"/>
    </xf>
    <xf numFmtId="0" fontId="1" fillId="6" borderId="0" xfId="0" applyFont="1" applyFill="1" applyAlignment="1" applyProtection="1">
      <alignment horizontal="center"/>
      <protection locked="0"/>
    </xf>
    <xf numFmtId="0" fontId="3" fillId="2" borderId="0" xfId="1" applyFont="1" applyFill="1" applyBorder="1" applyAlignment="1" applyProtection="1">
      <alignment horizontal="left"/>
    </xf>
    <xf numFmtId="0" fontId="14" fillId="2" borderId="0" xfId="1" applyFont="1" applyFill="1" applyBorder="1" applyAlignment="1" applyProtection="1">
      <alignment horizontal="left"/>
    </xf>
    <xf numFmtId="0" fontId="1" fillId="3" borderId="0" xfId="0" applyFont="1" applyFill="1" applyAlignment="1">
      <alignment horizontal="center"/>
    </xf>
    <xf numFmtId="0" fontId="34" fillId="2" borderId="0" xfId="1" applyFont="1" applyFill="1" applyBorder="1" applyAlignment="1" applyProtection="1">
      <alignment horizontal="center" vertical="center"/>
    </xf>
    <xf numFmtId="0" fontId="15" fillId="2" borderId="0" xfId="1" applyFont="1" applyFill="1" applyBorder="1" applyAlignment="1" applyProtection="1">
      <alignment horizontal="left"/>
    </xf>
    <xf numFmtId="0" fontId="25" fillId="3" borderId="12" xfId="0" applyFont="1" applyFill="1" applyBorder="1" applyAlignment="1">
      <alignment horizontal="center"/>
    </xf>
    <xf numFmtId="0" fontId="25" fillId="3" borderId="14" xfId="0" applyFont="1" applyFill="1" applyBorder="1" applyAlignment="1">
      <alignment horizontal="center"/>
    </xf>
    <xf numFmtId="0" fontId="25" fillId="3" borderId="15" xfId="0" applyFont="1" applyFill="1" applyBorder="1" applyAlignment="1">
      <alignment horizontal="center"/>
    </xf>
    <xf numFmtId="0" fontId="25" fillId="3" borderId="16" xfId="0" applyFont="1" applyFill="1" applyBorder="1" applyAlignment="1">
      <alignment horizontal="center"/>
    </xf>
    <xf numFmtId="0" fontId="25" fillId="3" borderId="9" xfId="0" applyFont="1" applyFill="1" applyBorder="1" applyAlignment="1">
      <alignment horizontal="center"/>
    </xf>
    <xf numFmtId="49" fontId="25" fillId="3" borderId="18" xfId="0" applyNumberFormat="1" applyFont="1" applyFill="1" applyBorder="1" applyAlignment="1">
      <alignment horizontal="center" vertical="center" wrapText="1"/>
    </xf>
    <xf numFmtId="49" fontId="25" fillId="3" borderId="0" xfId="0" applyNumberFormat="1" applyFont="1" applyFill="1" applyBorder="1" applyAlignment="1">
      <alignment horizontal="center" vertical="center" wrapText="1"/>
    </xf>
    <xf numFmtId="0" fontId="26" fillId="3" borderId="0" xfId="0" applyFont="1" applyFill="1" applyAlignment="1">
      <alignment horizontal="center"/>
    </xf>
    <xf numFmtId="0" fontId="16" fillId="2" borderId="0" xfId="1" applyFont="1" applyFill="1" applyBorder="1" applyAlignment="1" applyProtection="1">
      <alignment horizontal="left"/>
    </xf>
    <xf numFmtId="0" fontId="17" fillId="5" borderId="12" xfId="0" applyFont="1" applyFill="1" applyBorder="1" applyAlignment="1">
      <alignment horizontal="center"/>
    </xf>
    <xf numFmtId="0" fontId="1" fillId="4" borderId="0" xfId="0" applyFont="1" applyFill="1" applyAlignment="1">
      <alignment horizontal="center"/>
    </xf>
    <xf numFmtId="0" fontId="1" fillId="4" borderId="12" xfId="0" applyFont="1" applyFill="1" applyBorder="1" applyAlignment="1">
      <alignment horizontal="center"/>
    </xf>
    <xf numFmtId="0" fontId="17" fillId="5" borderId="0" xfId="0" applyFont="1" applyFill="1" applyAlignment="1">
      <alignment horizontal="center"/>
    </xf>
    <xf numFmtId="0" fontId="1" fillId="4" borderId="14" xfId="0" applyFont="1" applyFill="1" applyBorder="1" applyAlignment="1">
      <alignment horizontal="center"/>
    </xf>
    <xf numFmtId="0" fontId="1" fillId="4" borderId="15" xfId="0" applyFont="1" applyFill="1" applyBorder="1" applyAlignment="1">
      <alignment horizontal="center"/>
    </xf>
    <xf numFmtId="0" fontId="1" fillId="4" borderId="16" xfId="0" applyFont="1" applyFill="1" applyBorder="1" applyAlignment="1">
      <alignment horizontal="center"/>
    </xf>
    <xf numFmtId="0" fontId="1" fillId="3" borderId="12" xfId="0" applyFont="1" applyFill="1" applyBorder="1" applyAlignment="1">
      <alignment horizontal="left"/>
    </xf>
    <xf numFmtId="0" fontId="12" fillId="13" borderId="21" xfId="1" applyFont="1" applyFill="1" applyBorder="1" applyAlignment="1" applyProtection="1">
      <alignment horizontal="center"/>
    </xf>
    <xf numFmtId="0" fontId="12" fillId="13" borderId="22" xfId="1" applyFont="1" applyFill="1" applyBorder="1" applyAlignment="1" applyProtection="1">
      <alignment horizontal="center"/>
    </xf>
    <xf numFmtId="0" fontId="12" fillId="13" borderId="23" xfId="1" applyFont="1" applyFill="1" applyBorder="1" applyAlignment="1" applyProtection="1">
      <alignment horizontal="center"/>
    </xf>
    <xf numFmtId="0" fontId="1" fillId="13" borderId="21" xfId="0" applyFont="1" applyFill="1" applyBorder="1" applyAlignment="1">
      <alignment horizontal="center"/>
    </xf>
    <xf numFmtId="0" fontId="1" fillId="13" borderId="22" xfId="0" applyFont="1" applyFill="1" applyBorder="1" applyAlignment="1">
      <alignment horizontal="center"/>
    </xf>
    <xf numFmtId="0" fontId="1" fillId="13" borderId="23" xfId="0" applyFont="1" applyFill="1" applyBorder="1" applyAlignment="1">
      <alignment horizontal="center"/>
    </xf>
    <xf numFmtId="0" fontId="3" fillId="13" borderId="21" xfId="1" applyFont="1" applyFill="1" applyBorder="1" applyAlignment="1" applyProtection="1">
      <alignment horizontal="center"/>
    </xf>
    <xf numFmtId="0" fontId="3" fillId="13" borderId="22" xfId="1" applyFont="1" applyFill="1" applyBorder="1" applyAlignment="1" applyProtection="1">
      <alignment horizontal="center"/>
    </xf>
    <xf numFmtId="0" fontId="3" fillId="13" borderId="23" xfId="1" applyFont="1" applyFill="1" applyBorder="1" applyAlignment="1" applyProtection="1">
      <alignment horizontal="center"/>
    </xf>
    <xf numFmtId="0" fontId="2" fillId="3" borderId="0" xfId="1" applyFill="1" applyAlignment="1" applyProtection="1">
      <alignment horizontal="center"/>
    </xf>
    <xf numFmtId="49" fontId="12" fillId="13" borderId="1" xfId="1" applyNumberFormat="1" applyFont="1" applyFill="1" applyBorder="1" applyAlignment="1" applyProtection="1">
      <alignment horizontal="left" vertical="center" wrapText="1"/>
    </xf>
    <xf numFmtId="49" fontId="12" fillId="13" borderId="2" xfId="1" applyNumberFormat="1" applyFont="1" applyFill="1" applyBorder="1" applyAlignment="1" applyProtection="1">
      <alignment horizontal="left" vertical="center" wrapText="1"/>
    </xf>
    <xf numFmtId="49" fontId="12" fillId="13" borderId="3" xfId="1" applyNumberFormat="1" applyFont="1" applyFill="1" applyBorder="1" applyAlignment="1" applyProtection="1">
      <alignment horizontal="left" vertical="center" wrapText="1"/>
    </xf>
    <xf numFmtId="49" fontId="12" fillId="13" borderId="6" xfId="1" applyNumberFormat="1" applyFont="1" applyFill="1" applyBorder="1" applyAlignment="1" applyProtection="1">
      <alignment horizontal="left" vertical="center" wrapText="1"/>
    </xf>
    <xf numFmtId="49" fontId="12" fillId="13" borderId="7" xfId="1" applyNumberFormat="1" applyFont="1" applyFill="1" applyBorder="1" applyAlignment="1" applyProtection="1">
      <alignment horizontal="left" vertical="center" wrapText="1"/>
    </xf>
    <xf numFmtId="49" fontId="12" fillId="13" borderId="8" xfId="1" applyNumberFormat="1" applyFont="1" applyFill="1" applyBorder="1" applyAlignment="1" applyProtection="1">
      <alignment horizontal="left" vertical="center" wrapText="1"/>
    </xf>
    <xf numFmtId="49" fontId="12" fillId="13" borderId="4" xfId="1" applyNumberFormat="1" applyFont="1" applyFill="1" applyBorder="1" applyAlignment="1" applyProtection="1">
      <alignment horizontal="left" vertical="center" wrapText="1"/>
    </xf>
    <xf numFmtId="49" fontId="12" fillId="13" borderId="0" xfId="1" applyNumberFormat="1" applyFont="1" applyFill="1" applyBorder="1" applyAlignment="1" applyProtection="1">
      <alignment horizontal="left" vertical="center" wrapText="1"/>
    </xf>
    <xf numFmtId="49" fontId="12" fillId="13" borderId="5" xfId="1" applyNumberFormat="1" applyFont="1" applyFill="1" applyBorder="1" applyAlignment="1" applyProtection="1">
      <alignment horizontal="left" vertical="center" wrapText="1"/>
    </xf>
    <xf numFmtId="0" fontId="0" fillId="0" borderId="0" xfId="0" applyAlignment="1">
      <alignment horizontal="left" vertical="top" wrapText="1"/>
    </xf>
    <xf numFmtId="0" fontId="9" fillId="0" borderId="9" xfId="0" applyFont="1" applyBorder="1" applyAlignment="1">
      <alignment horizontal="center"/>
    </xf>
    <xf numFmtId="0" fontId="0" fillId="0" borderId="0" xfId="0" applyAlignment="1">
      <alignment horizontal="left" wrapText="1"/>
    </xf>
    <xf numFmtId="0" fontId="0" fillId="0" borderId="0" xfId="0" applyAlignment="1">
      <alignment horizontal="right" vertical="top" wrapText="1"/>
    </xf>
    <xf numFmtId="0" fontId="0" fillId="0" borderId="0" xfId="0" applyAlignment="1">
      <alignment horizontal="center"/>
    </xf>
    <xf numFmtId="0" fontId="0" fillId="0" borderId="0" xfId="0" applyAlignment="1">
      <alignment horizontal="right" wrapText="1"/>
    </xf>
    <xf numFmtId="0" fontId="10" fillId="0" borderId="0" xfId="0" applyFont="1" applyAlignment="1">
      <alignment horizontal="center"/>
    </xf>
    <xf numFmtId="49" fontId="0" fillId="0" borderId="0" xfId="0" applyNumberFormat="1" applyAlignment="1">
      <alignment horizontal="right" vertical="top" wrapText="1"/>
    </xf>
    <xf numFmtId="49" fontId="0" fillId="0" borderId="0" xfId="0" applyNumberFormat="1" applyAlignment="1">
      <alignment horizontal="left" vertical="top" wrapText="1"/>
    </xf>
    <xf numFmtId="0" fontId="0" fillId="0" borderId="0" xfId="0" applyAlignment="1">
      <alignment horizontal="right" vertical="top"/>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pieChart>
        <c:varyColors val="1"/>
        <c:ser>
          <c:idx val="0"/>
          <c:order val="0"/>
          <c:tx>
            <c:v>Impacto TEWI</c:v>
          </c:tx>
          <c:cat>
            <c:strRef>
              <c:f>'Informe Resultado'!$H$64:$H$67</c:f>
              <c:strCache>
                <c:ptCount val="4"/>
                <c:pt idx="0">
                  <c:v>debido al impacto de las pérdidas por fugas.</c:v>
                </c:pt>
                <c:pt idx="1">
                  <c:v>debido al impacto por pérdidas producidas en la recuperación.</c:v>
                </c:pt>
                <c:pt idx="2">
                  <c:v>debido a la energía consumida.</c:v>
                </c:pt>
                <c:pt idx="3">
                  <c:v>debido a otros componentes.</c:v>
                </c:pt>
              </c:strCache>
            </c:strRef>
          </c:cat>
          <c:val>
            <c:numRef>
              <c:f>'Informe Resultado'!$G$64:$G$67</c:f>
              <c:numCache>
                <c:formatCode>0.0%</c:formatCode>
                <c:ptCount val="4"/>
                <c:pt idx="0">
                  <c:v>0.18586956521739131</c:v>
                </c:pt>
                <c:pt idx="1">
                  <c:v>3.9130434782608699E-2</c:v>
                </c:pt>
                <c:pt idx="2">
                  <c:v>0.77608695652173909</c:v>
                </c:pt>
                <c:pt idx="3">
                  <c:v>0</c:v>
                </c:pt>
              </c:numCache>
            </c:numRef>
          </c:val>
          <c:extLst>
            <c:ext xmlns:c16="http://schemas.microsoft.com/office/drawing/2014/chart" uri="{C3380CC4-5D6E-409C-BE32-E72D297353CC}">
              <c16:uniqueId val="{00000000-3B3A-426F-A7DA-3572C4D133F0}"/>
            </c:ext>
          </c:extLst>
        </c:ser>
        <c:dLbls>
          <c:showLegendKey val="0"/>
          <c:showVal val="0"/>
          <c:showCatName val="0"/>
          <c:showSerName val="0"/>
          <c:showPercent val="0"/>
          <c:showBubbleSize val="0"/>
          <c:showLeaderLines val="1"/>
        </c:dLbls>
        <c:firstSliceAng val="0"/>
      </c:pieChart>
    </c:plotArea>
    <c:legend>
      <c:legendPos val="r"/>
      <c:layout/>
      <c:overlay val="0"/>
      <c:txPr>
        <a:bodyPr/>
        <a:lstStyle/>
        <a:p>
          <a:pPr rtl="0">
            <a:defRPr/>
          </a:pPr>
          <a:endParaRPr lang="es-E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Lit>
              <c:ptCount val="1"/>
              <c:pt idx="0">
                <c:v>Por fuga</c:v>
              </c:pt>
            </c:strLit>
          </c:cat>
          <c:val>
            <c:numRef>
              <c:f>'Base cálculo'!$B$156:$B$158</c:f>
              <c:numCache>
                <c:formatCode>0%</c:formatCode>
                <c:ptCount val="3"/>
                <c:pt idx="0">
                  <c:v>4.7264439286201937E-5</c:v>
                </c:pt>
                <c:pt idx="1">
                  <c:v>4.7264439286201971E-5</c:v>
                </c:pt>
                <c:pt idx="2">
                  <c:v>0.99990547112142758</c:v>
                </c:pt>
              </c:numCache>
            </c:numRef>
          </c:val>
          <c:extLst>
            <c:ext xmlns:c16="http://schemas.microsoft.com/office/drawing/2014/chart" uri="{C3380CC4-5D6E-409C-BE32-E72D297353CC}">
              <c16:uniqueId val="{00000000-F310-494E-9221-DC50B7E7C657}"/>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s-ES"/>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trlProps/ctrlProp1.xml><?xml version="1.0" encoding="utf-8"?>
<formControlPr xmlns="http://schemas.microsoft.com/office/spreadsheetml/2009/9/main" objectType="Drop" dropStyle="combo" dx="16" fmlaLink="$H$10" fmlaRange="Datos!$G$10:$G$39" noThreeD="1" sel="1" val="0"/>
</file>

<file path=xl/ctrlProps/ctrlProp2.xml><?xml version="1.0" encoding="utf-8"?>
<formControlPr xmlns="http://schemas.microsoft.com/office/spreadsheetml/2009/9/main" objectType="Drop" dropStyle="combo" dx="16" fmlaLink="$I$18" fmlaRange="Datos!$G$56:$G$70" noThreeD="1" sel="1" val="0"/>
</file>

<file path=xl/ctrlProps/ctrlProp3.xml><?xml version="1.0" encoding="utf-8"?>
<formControlPr xmlns="http://schemas.microsoft.com/office/spreadsheetml/2009/9/main" objectType="Drop" dropStyle="combo" dx="16" fmlaLink="$I$24" fmlaRange="Datos!$G$74:$G$76" noThreeD="1" sel="1" val="0"/>
</file>

<file path=xl/ctrlProps/ctrlProp4.xml><?xml version="1.0" encoding="utf-8"?>
<formControlPr xmlns="http://schemas.microsoft.com/office/spreadsheetml/2009/9/main" objectType="Drop" dropStyle="combo" dx="16" fmlaLink="$I$32" fmlaRange="Datos!$G$80:$G$83" noThreeD="1" sel="1" val="0"/>
</file>

<file path=xl/ctrlProps/ctrlProp5.xml><?xml version="1.0" encoding="utf-8"?>
<formControlPr xmlns="http://schemas.microsoft.com/office/spreadsheetml/2009/9/main" objectType="Drop" dropStyle="combo" dx="16" fmlaLink="$I$42" fmlaRange="Datos!$G$87:$H$93" noThreeD="1" sel="1" val="0"/>
</file>

<file path=xl/drawings/_rels/drawing1.xml.rels><?xml version="1.0" encoding="UTF-8" standalone="yes"?>
<Relationships xmlns="http://schemas.openxmlformats.org/package/2006/relationships"><Relationship Id="rId8" Type="http://schemas.openxmlformats.org/officeDocument/2006/relationships/image" Target="../media/image5.jpeg"/><Relationship Id="rId3" Type="http://schemas.openxmlformats.org/officeDocument/2006/relationships/image" Target="../media/image2.jpeg"/><Relationship Id="rId7" Type="http://schemas.openxmlformats.org/officeDocument/2006/relationships/hyperlink" Target="https://youtu.be/dVEZ7oy-RWA" TargetMode="External"/><Relationship Id="rId2" Type="http://schemas.openxmlformats.org/officeDocument/2006/relationships/hyperlink" Target="https://www.cni-instaladores.com/" TargetMode="External"/><Relationship Id="rId1" Type="http://schemas.openxmlformats.org/officeDocument/2006/relationships/image" Target="../media/image1.jpeg"/><Relationship Id="rId6" Type="http://schemas.openxmlformats.org/officeDocument/2006/relationships/image" Target="../media/image4.jpeg"/><Relationship Id="rId5" Type="http://schemas.openxmlformats.org/officeDocument/2006/relationships/image" Target="../media/image3.png"/><Relationship Id="rId4" Type="http://schemas.openxmlformats.org/officeDocument/2006/relationships/hyperlink" Target="#'Introducci&#243;n Datos'!A1"/></Relationships>
</file>

<file path=xl/drawings/_rels/drawing2.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https://www.cni-instaladores.com/" TargetMode="External"/><Relationship Id="rId7" Type="http://schemas.openxmlformats.org/officeDocument/2006/relationships/hyperlink" Target="#'Informe Resultado'!A1"/><Relationship Id="rId2" Type="http://schemas.openxmlformats.org/officeDocument/2006/relationships/image" Target="../media/image5.jpeg"/><Relationship Id="rId1" Type="http://schemas.openxmlformats.org/officeDocument/2006/relationships/hyperlink" Target="https://youtu.be/5DA5C5l3lqQ" TargetMode="External"/><Relationship Id="rId6" Type="http://schemas.openxmlformats.org/officeDocument/2006/relationships/image" Target="../media/image7.png"/><Relationship Id="rId5" Type="http://schemas.openxmlformats.org/officeDocument/2006/relationships/hyperlink" Target="#Antecedentes!A1"/><Relationship Id="rId4" Type="http://schemas.openxmlformats.org/officeDocument/2006/relationships/image" Target="../media/image6.jpeg"/><Relationship Id="rId9" Type="http://schemas.openxmlformats.org/officeDocument/2006/relationships/image" Target="../media/image8.jpeg"/></Relationships>
</file>

<file path=xl/drawings/_rels/drawing3.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5.jpeg"/><Relationship Id="rId7" Type="http://schemas.openxmlformats.org/officeDocument/2006/relationships/image" Target="../media/image3.png"/><Relationship Id="rId2" Type="http://schemas.openxmlformats.org/officeDocument/2006/relationships/hyperlink" Target="https://youtu.be/bFgGjoMCRvE" TargetMode="External"/><Relationship Id="rId1" Type="http://schemas.openxmlformats.org/officeDocument/2006/relationships/image" Target="../media/image6.jpeg"/><Relationship Id="rId6" Type="http://schemas.openxmlformats.org/officeDocument/2006/relationships/hyperlink" Target="#Enlaces!A1"/><Relationship Id="rId5" Type="http://schemas.openxmlformats.org/officeDocument/2006/relationships/image" Target="../media/image7.png"/><Relationship Id="rId10" Type="http://schemas.openxmlformats.org/officeDocument/2006/relationships/image" Target="../media/image9.jpeg"/><Relationship Id="rId4" Type="http://schemas.openxmlformats.org/officeDocument/2006/relationships/hyperlink" Target="#'Introducci&#243;n Datos'!A1"/><Relationship Id="rId9"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hyperlink" Target="https://youtu.be/7c8BxoPQxmI" TargetMode="External"/><Relationship Id="rId1" Type="http://schemas.openxmlformats.org/officeDocument/2006/relationships/image" Target="../media/image6.jpeg"/><Relationship Id="rId6" Type="http://schemas.openxmlformats.org/officeDocument/2006/relationships/image" Target="../media/image8.jpeg"/><Relationship Id="rId5" Type="http://schemas.openxmlformats.org/officeDocument/2006/relationships/image" Target="../media/image7.png"/><Relationship Id="rId4" Type="http://schemas.openxmlformats.org/officeDocument/2006/relationships/hyperlink" Target="#'Introducci&#243;n Datos'!A1"/></Relationships>
</file>

<file path=xl/drawings/_rels/drawing5.xml.rels><?xml version="1.0" encoding="UTF-8" standalone="yes"?>
<Relationships xmlns="http://schemas.openxmlformats.org/package/2006/relationships"><Relationship Id="rId3" Type="http://schemas.openxmlformats.org/officeDocument/2006/relationships/image" Target="../media/image5.jpeg"/><Relationship Id="rId7" Type="http://schemas.openxmlformats.org/officeDocument/2006/relationships/image" Target="../media/image10.jpeg"/><Relationship Id="rId2" Type="http://schemas.openxmlformats.org/officeDocument/2006/relationships/hyperlink" Target="https://youtu.be/-YjWU-naFQU" TargetMode="External"/><Relationship Id="rId1" Type="http://schemas.openxmlformats.org/officeDocument/2006/relationships/image" Target="../media/image6.jpeg"/><Relationship Id="rId6" Type="http://schemas.openxmlformats.org/officeDocument/2006/relationships/hyperlink" Target="#'Introducci&#243;n Datos'!A1"/><Relationship Id="rId5" Type="http://schemas.openxmlformats.org/officeDocument/2006/relationships/image" Target="../media/image7.png"/><Relationship Id="rId4" Type="http://schemas.openxmlformats.org/officeDocument/2006/relationships/hyperlink" Target="#'Informe Resultado'!A1"/></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2.png"/><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0</xdr:col>
      <xdr:colOff>752475</xdr:colOff>
      <xdr:row>98</xdr:row>
      <xdr:rowOff>106639</xdr:rowOff>
    </xdr:from>
    <xdr:to>
      <xdr:col>4</xdr:col>
      <xdr:colOff>0</xdr:colOff>
      <xdr:row>103</xdr:row>
      <xdr:rowOff>184924</xdr:rowOff>
    </xdr:to>
    <xdr:pic>
      <xdr:nvPicPr>
        <xdr:cNvPr id="5" name="4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2475" y="18794689"/>
          <a:ext cx="2552700" cy="1030785"/>
        </a:xfrm>
        <a:prstGeom prst="rect">
          <a:avLst/>
        </a:prstGeom>
      </xdr:spPr>
    </xdr:pic>
    <xdr:clientData/>
  </xdr:twoCellAnchor>
  <xdr:twoCellAnchor editAs="oneCell">
    <xdr:from>
      <xdr:col>8</xdr:col>
      <xdr:colOff>676275</xdr:colOff>
      <xdr:row>1</xdr:row>
      <xdr:rowOff>4369</xdr:rowOff>
    </xdr:from>
    <xdr:to>
      <xdr:col>10</xdr:col>
      <xdr:colOff>1143</xdr:colOff>
      <xdr:row>5</xdr:row>
      <xdr:rowOff>0</xdr:rowOff>
    </xdr:to>
    <xdr:pic>
      <xdr:nvPicPr>
        <xdr:cNvPr id="6" name="5 Imagen">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372350" y="204394"/>
          <a:ext cx="1020318" cy="767156"/>
        </a:xfrm>
        <a:prstGeom prst="rect">
          <a:avLst/>
        </a:prstGeom>
      </xdr:spPr>
    </xdr:pic>
    <xdr:clientData/>
  </xdr:twoCellAnchor>
  <xdr:twoCellAnchor>
    <xdr:from>
      <xdr:col>10</xdr:col>
      <xdr:colOff>390524</xdr:colOff>
      <xdr:row>16</xdr:row>
      <xdr:rowOff>0</xdr:rowOff>
    </xdr:from>
    <xdr:to>
      <xdr:col>12</xdr:col>
      <xdr:colOff>361949</xdr:colOff>
      <xdr:row>24</xdr:row>
      <xdr:rowOff>28575</xdr:rowOff>
    </xdr:to>
    <xdr:sp macro="" textlink="">
      <xdr:nvSpPr>
        <xdr:cNvPr id="8" name="7 Llamada de flecha hacia arriba"/>
        <xdr:cNvSpPr/>
      </xdr:nvSpPr>
      <xdr:spPr>
        <a:xfrm>
          <a:off x="8782049" y="3067050"/>
          <a:ext cx="1495425" cy="1552575"/>
        </a:xfrm>
        <a:prstGeom prst="up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a:t>Iniciar Cálculo</a:t>
          </a:r>
        </a:p>
      </xdr:txBody>
    </xdr:sp>
    <xdr:clientData/>
  </xdr:twoCellAnchor>
  <xdr:twoCellAnchor editAs="absolute">
    <xdr:from>
      <xdr:col>9</xdr:col>
      <xdr:colOff>828675</xdr:colOff>
      <xdr:row>61</xdr:row>
      <xdr:rowOff>95250</xdr:rowOff>
    </xdr:from>
    <xdr:to>
      <xdr:col>11</xdr:col>
      <xdr:colOff>504825</xdr:colOff>
      <xdr:row>68</xdr:row>
      <xdr:rowOff>123825</xdr:rowOff>
    </xdr:to>
    <xdr:pic>
      <xdr:nvPicPr>
        <xdr:cNvPr id="9" name="Picture 192" descr="MCj04326740000[1]">
          <a:hlinkClick xmlns:r="http://schemas.openxmlformats.org/officeDocument/2006/relationships" r:id="rId4" tooltip="HOJA DE INICIO"/>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8372475" y="11734800"/>
          <a:ext cx="1285875" cy="1362075"/>
        </a:xfrm>
        <a:prstGeom prst="rect">
          <a:avLst/>
        </a:prstGeom>
        <a:noFill/>
        <a:ln w="9525">
          <a:noFill/>
          <a:miter lim="800000"/>
          <a:headEnd/>
          <a:tailEnd/>
        </a:ln>
      </xdr:spPr>
    </xdr:pic>
    <xdr:clientData fPrintsWithSheet="0"/>
  </xdr:twoCellAnchor>
  <xdr:twoCellAnchor editAs="oneCell">
    <xdr:from>
      <xdr:col>10</xdr:col>
      <xdr:colOff>371475</xdr:colOff>
      <xdr:row>7</xdr:row>
      <xdr:rowOff>104775</xdr:rowOff>
    </xdr:from>
    <xdr:to>
      <xdr:col>12</xdr:col>
      <xdr:colOff>381000</xdr:colOff>
      <xdr:row>15</xdr:row>
      <xdr:rowOff>114300</xdr:rowOff>
    </xdr:to>
    <xdr:pic>
      <xdr:nvPicPr>
        <xdr:cNvPr id="12" name="11 Imagen">
          <a:hlinkClick xmlns:r="http://schemas.openxmlformats.org/officeDocument/2006/relationships" r:id="rId4"/>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763000" y="1457325"/>
          <a:ext cx="1533525" cy="1533525"/>
        </a:xfrm>
        <a:prstGeom prst="rect">
          <a:avLst/>
        </a:prstGeom>
      </xdr:spPr>
    </xdr:pic>
    <xdr:clientData/>
  </xdr:twoCellAnchor>
  <xdr:twoCellAnchor>
    <xdr:from>
      <xdr:col>4</xdr:col>
      <xdr:colOff>666750</xdr:colOff>
      <xdr:row>98</xdr:row>
      <xdr:rowOff>19049</xdr:rowOff>
    </xdr:from>
    <xdr:to>
      <xdr:col>9</xdr:col>
      <xdr:colOff>809625</xdr:colOff>
      <xdr:row>108</xdr:row>
      <xdr:rowOff>16564</xdr:rowOff>
    </xdr:to>
    <xdr:sp macro="" textlink="">
      <xdr:nvSpPr>
        <xdr:cNvPr id="13" name="12 Esquina doblada"/>
        <xdr:cNvSpPr/>
      </xdr:nvSpPr>
      <xdr:spPr>
        <a:xfrm>
          <a:off x="3963228" y="18704614"/>
          <a:ext cx="4367006" cy="1902515"/>
        </a:xfrm>
        <a:prstGeom prst="foldedCorner">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ES" sz="1100"/>
            <a:t>Esta ayuda informática</a:t>
          </a:r>
          <a:r>
            <a:rPr lang="es-ES" sz="1100" baseline="0"/>
            <a:t>  calcula el TEWI incluyendo:</a:t>
          </a:r>
        </a:p>
        <a:p>
          <a:endParaRPr lang="es-ES" sz="1100" b="0" i="0" u="none" strike="noStrike" baseline="0" smtClean="0">
            <a:solidFill>
              <a:schemeClr val="dk1"/>
            </a:solidFill>
            <a:latin typeface="+mn-lt"/>
            <a:ea typeface="+mn-ea"/>
            <a:cs typeface="+mn-cs"/>
          </a:endParaRPr>
        </a:p>
        <a:p>
          <a:r>
            <a:rPr lang="es-ES" sz="1100" b="0" i="0" u="none" strike="noStrike" baseline="0" smtClean="0">
              <a:solidFill>
                <a:schemeClr val="dk1"/>
              </a:solidFill>
              <a:latin typeface="+mn-lt"/>
              <a:ea typeface="+mn-ea"/>
              <a:cs typeface="+mn-cs"/>
            </a:rPr>
            <a:t>a) El impacto directo sobre el calentamiento atmosférico bajo ciertas condiciones de pérdida de refrigerante.</a:t>
          </a:r>
        </a:p>
        <a:p>
          <a:r>
            <a:rPr lang="es-ES" sz="1100" b="0" i="0" u="none" strike="noStrike" baseline="0" smtClean="0">
              <a:solidFill>
                <a:schemeClr val="dk1"/>
              </a:solidFill>
              <a:latin typeface="+mn-lt"/>
              <a:ea typeface="+mn-ea"/>
              <a:cs typeface="+mn-cs"/>
            </a:rPr>
            <a:t>b) El impacto directo sobre el calentamiento atmosférico debido a los gases emitidos por el aislamiento u otros componentes, si procede.</a:t>
          </a:r>
        </a:p>
        <a:p>
          <a:r>
            <a:rPr lang="es-ES" sz="1100" b="0" i="0" u="none" strike="noStrike" baseline="0" smtClean="0">
              <a:solidFill>
                <a:schemeClr val="dk1"/>
              </a:solidFill>
              <a:latin typeface="+mn-lt"/>
              <a:ea typeface="+mn-ea"/>
              <a:cs typeface="+mn-cs"/>
            </a:rPr>
            <a:t>c) El impacto indirecto sobre el calentamiento atmosférico por el CO2 emitido durante la generación de la energía consumida por el sistema.</a:t>
          </a:r>
        </a:p>
        <a:p>
          <a:r>
            <a:rPr lang="es-ES" sz="1100" b="0" i="0" u="none" strike="noStrike" baseline="0" smtClean="0">
              <a:solidFill>
                <a:schemeClr val="dk1"/>
              </a:solidFill>
              <a:latin typeface="+mn-lt"/>
              <a:ea typeface="+mn-ea"/>
              <a:cs typeface="+mn-cs"/>
            </a:rPr>
            <a:t>d) Impacto debido a otros componentes como el aislamiento.</a:t>
          </a:r>
        </a:p>
      </xdr:txBody>
    </xdr:sp>
    <xdr:clientData/>
  </xdr:twoCellAnchor>
  <xdr:twoCellAnchor editAs="absolute">
    <xdr:from>
      <xdr:col>10</xdr:col>
      <xdr:colOff>0</xdr:colOff>
      <xdr:row>100</xdr:row>
      <xdr:rowOff>0</xdr:rowOff>
    </xdr:from>
    <xdr:to>
      <xdr:col>11</xdr:col>
      <xdr:colOff>523875</xdr:colOff>
      <xdr:row>107</xdr:row>
      <xdr:rowOff>28575</xdr:rowOff>
    </xdr:to>
    <xdr:pic>
      <xdr:nvPicPr>
        <xdr:cNvPr id="10" name="Picture 192" descr="MCj04326740000[1]">
          <a:hlinkClick xmlns:r="http://schemas.openxmlformats.org/officeDocument/2006/relationships" r:id="rId4" tooltip="HOJA DE INICIO"/>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8391525" y="19069050"/>
          <a:ext cx="1285875" cy="1362075"/>
        </a:xfrm>
        <a:prstGeom prst="rect">
          <a:avLst/>
        </a:prstGeom>
        <a:noFill/>
        <a:ln w="9525">
          <a:noFill/>
          <a:miter lim="800000"/>
          <a:headEnd/>
          <a:tailEnd/>
        </a:ln>
      </xdr:spPr>
    </xdr:pic>
    <xdr:clientData fPrintsWithSheet="0"/>
  </xdr:twoCellAnchor>
  <xdr:twoCellAnchor editAs="oneCell">
    <xdr:from>
      <xdr:col>0</xdr:col>
      <xdr:colOff>0</xdr:colOff>
      <xdr:row>7</xdr:row>
      <xdr:rowOff>161925</xdr:rowOff>
    </xdr:from>
    <xdr:to>
      <xdr:col>0</xdr:col>
      <xdr:colOff>666749</xdr:colOff>
      <xdr:row>10</xdr:row>
      <xdr:rowOff>125517</xdr:rowOff>
    </xdr:to>
    <xdr:pic>
      <xdr:nvPicPr>
        <xdr:cNvPr id="15" name="1 Imagen" descr="video tutorial.jpg">
          <a:hlinkClick xmlns:r="http://schemas.openxmlformats.org/officeDocument/2006/relationships" r:id="rId7"/>
        </xdr:cNvPr>
        <xdr:cNvPicPr>
          <a:picLocks noChangeAspect="1"/>
        </xdr:cNvPicPr>
      </xdr:nvPicPr>
      <xdr:blipFill>
        <a:blip xmlns:r="http://schemas.openxmlformats.org/officeDocument/2006/relationships" r:embed="rId8" cstate="print"/>
        <a:stretch>
          <a:fillRect/>
        </a:stretch>
      </xdr:blipFill>
      <xdr:spPr>
        <a:xfrm>
          <a:off x="0" y="1514475"/>
          <a:ext cx="666749" cy="535092"/>
        </a:xfrm>
        <a:prstGeom prst="rect">
          <a:avLst/>
        </a:prstGeom>
      </xdr:spPr>
    </xdr:pic>
    <xdr:clientData/>
  </xdr:twoCellAnchor>
  <xdr:twoCellAnchor editAs="oneCell">
    <xdr:from>
      <xdr:col>8</xdr:col>
      <xdr:colOff>0</xdr:colOff>
      <xdr:row>109</xdr:row>
      <xdr:rowOff>76200</xdr:rowOff>
    </xdr:from>
    <xdr:to>
      <xdr:col>8</xdr:col>
      <xdr:colOff>666749</xdr:colOff>
      <xdr:row>112</xdr:row>
      <xdr:rowOff>39792</xdr:rowOff>
    </xdr:to>
    <xdr:pic>
      <xdr:nvPicPr>
        <xdr:cNvPr id="16" name="1 Imagen" descr="video tutorial.jpg">
          <a:hlinkClick xmlns:r="http://schemas.openxmlformats.org/officeDocument/2006/relationships" r:id="rId7"/>
        </xdr:cNvPr>
        <xdr:cNvPicPr>
          <a:picLocks noChangeAspect="1"/>
        </xdr:cNvPicPr>
      </xdr:nvPicPr>
      <xdr:blipFill>
        <a:blip xmlns:r="http://schemas.openxmlformats.org/officeDocument/2006/relationships" r:embed="rId8" cstate="print"/>
        <a:stretch>
          <a:fillRect/>
        </a:stretch>
      </xdr:blipFill>
      <xdr:spPr>
        <a:xfrm>
          <a:off x="6696075" y="20859750"/>
          <a:ext cx="666749" cy="535092"/>
        </a:xfrm>
        <a:prstGeom prst="rect">
          <a:avLst/>
        </a:prstGeom>
      </xdr:spPr>
    </xdr:pic>
    <xdr:clientData/>
  </xdr:twoCellAnchor>
  <xdr:twoCellAnchor>
    <xdr:from>
      <xdr:col>3</xdr:col>
      <xdr:colOff>228601</xdr:colOff>
      <xdr:row>110</xdr:row>
      <xdr:rowOff>114300</xdr:rowOff>
    </xdr:from>
    <xdr:to>
      <xdr:col>7</xdr:col>
      <xdr:colOff>628651</xdr:colOff>
      <xdr:row>112</xdr:row>
      <xdr:rowOff>28575</xdr:rowOff>
    </xdr:to>
    <xdr:sp macro="" textlink="">
      <xdr:nvSpPr>
        <xdr:cNvPr id="2" name="Pentágono 1"/>
        <xdr:cNvSpPr/>
      </xdr:nvSpPr>
      <xdr:spPr>
        <a:xfrm>
          <a:off x="2686051" y="21088350"/>
          <a:ext cx="3790950" cy="295275"/>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a:t>Haz click sobre este icono</a:t>
          </a:r>
          <a:r>
            <a:rPr lang="es-ES" sz="1100" baseline="0"/>
            <a:t> para ver el vídeo tutorial de  apoyo</a:t>
          </a: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47627</xdr:colOff>
      <xdr:row>15</xdr:row>
      <xdr:rowOff>168103</xdr:rowOff>
    </xdr:from>
    <xdr:to>
      <xdr:col>3</xdr:col>
      <xdr:colOff>714376</xdr:colOff>
      <xdr:row>18</xdr:row>
      <xdr:rowOff>131695</xdr:rowOff>
    </xdr:to>
    <xdr:pic>
      <xdr:nvPicPr>
        <xdr:cNvPr id="2" name="1 Imagen" descr="video tutorial.jp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1924052" y="3025603"/>
          <a:ext cx="666749" cy="535092"/>
        </a:xfrm>
        <a:prstGeom prst="rect">
          <a:avLst/>
        </a:prstGeom>
      </xdr:spPr>
    </xdr:pic>
    <xdr:clientData/>
  </xdr:twoCellAnchor>
  <xdr:twoCellAnchor editAs="oneCell">
    <xdr:from>
      <xdr:col>12</xdr:col>
      <xdr:colOff>0</xdr:colOff>
      <xdr:row>0</xdr:row>
      <xdr:rowOff>0</xdr:rowOff>
    </xdr:from>
    <xdr:to>
      <xdr:col>13</xdr:col>
      <xdr:colOff>489799</xdr:colOff>
      <xdr:row>4</xdr:row>
      <xdr:rowOff>180975</xdr:rowOff>
    </xdr:to>
    <xdr:pic>
      <xdr:nvPicPr>
        <xdr:cNvPr id="4" name="3 Imagen">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658100" y="0"/>
          <a:ext cx="1251799" cy="942975"/>
        </a:xfrm>
        <a:prstGeom prst="rect">
          <a:avLst/>
        </a:prstGeom>
      </xdr:spPr>
    </xdr:pic>
    <xdr:clientData/>
  </xdr:twoCellAnchor>
  <xdr:twoCellAnchor>
    <xdr:from>
      <xdr:col>1</xdr:col>
      <xdr:colOff>371475</xdr:colOff>
      <xdr:row>15</xdr:row>
      <xdr:rowOff>123825</xdr:rowOff>
    </xdr:from>
    <xdr:to>
      <xdr:col>2</xdr:col>
      <xdr:colOff>695325</xdr:colOff>
      <xdr:row>18</xdr:row>
      <xdr:rowOff>180975</xdr:rowOff>
    </xdr:to>
    <xdr:sp macro="" textlink="">
      <xdr:nvSpPr>
        <xdr:cNvPr id="6" name="5 Flecha derecha"/>
        <xdr:cNvSpPr/>
      </xdr:nvSpPr>
      <xdr:spPr>
        <a:xfrm>
          <a:off x="552450" y="2981325"/>
          <a:ext cx="1171575" cy="6286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a:t>Ver vídeo</a:t>
          </a:r>
        </a:p>
      </xdr:txBody>
    </xdr:sp>
    <xdr:clientData/>
  </xdr:twoCellAnchor>
  <xdr:twoCellAnchor editAs="absolute">
    <xdr:from>
      <xdr:col>11</xdr:col>
      <xdr:colOff>752475</xdr:colOff>
      <xdr:row>7</xdr:row>
      <xdr:rowOff>171450</xdr:rowOff>
    </xdr:from>
    <xdr:to>
      <xdr:col>13</xdr:col>
      <xdr:colOff>514350</xdr:colOff>
      <xdr:row>14</xdr:row>
      <xdr:rowOff>133350</xdr:rowOff>
    </xdr:to>
    <xdr:pic>
      <xdr:nvPicPr>
        <xdr:cNvPr id="11" name="Picture 192" descr="MCj04326740000[1]">
          <a:hlinkClick xmlns:r="http://schemas.openxmlformats.org/officeDocument/2006/relationships" r:id="rId5" tooltip="HOJA DE INICIO"/>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9029700" y="1524000"/>
          <a:ext cx="1285875" cy="1362075"/>
        </a:xfrm>
        <a:prstGeom prst="rect">
          <a:avLst/>
        </a:prstGeom>
        <a:noFill/>
        <a:ln w="9525">
          <a:noFill/>
          <a:miter lim="800000"/>
          <a:headEnd/>
          <a:tailEnd/>
        </a:ln>
      </xdr:spPr>
    </xdr:pic>
    <xdr:clientData fPrintsWithSheet="0"/>
  </xdr:twoCellAnchor>
  <xdr:twoCellAnchor editAs="absolute">
    <xdr:from>
      <xdr:col>11</xdr:col>
      <xdr:colOff>752475</xdr:colOff>
      <xdr:row>12</xdr:row>
      <xdr:rowOff>123825</xdr:rowOff>
    </xdr:from>
    <xdr:to>
      <xdr:col>13</xdr:col>
      <xdr:colOff>514350</xdr:colOff>
      <xdr:row>19</xdr:row>
      <xdr:rowOff>123825</xdr:rowOff>
    </xdr:to>
    <xdr:pic>
      <xdr:nvPicPr>
        <xdr:cNvPr id="12" name="Picture 192" descr="MCj04326740000[1]">
          <a:hlinkClick xmlns:r="http://schemas.openxmlformats.org/officeDocument/2006/relationships" r:id="rId7" tooltip="HOJA DE INICIO"/>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9029700" y="2476500"/>
          <a:ext cx="1285875" cy="1362075"/>
        </a:xfrm>
        <a:prstGeom prst="rect">
          <a:avLst/>
        </a:prstGeom>
        <a:noFill/>
        <a:ln w="9525">
          <a:noFill/>
          <a:miter lim="800000"/>
          <a:headEnd/>
          <a:tailEnd/>
        </a:ln>
      </xdr:spPr>
    </xdr:pic>
    <xdr:clientData fPrintsWithSheet="0"/>
  </xdr:twoCellAnchor>
  <xdr:twoCellAnchor editAs="oneCell">
    <xdr:from>
      <xdr:col>12</xdr:col>
      <xdr:colOff>180975</xdr:colOff>
      <xdr:row>23</xdr:row>
      <xdr:rowOff>0</xdr:rowOff>
    </xdr:from>
    <xdr:to>
      <xdr:col>13</xdr:col>
      <xdr:colOff>352425</xdr:colOff>
      <xdr:row>27</xdr:row>
      <xdr:rowOff>171450</xdr:rowOff>
    </xdr:to>
    <xdr:pic>
      <xdr:nvPicPr>
        <xdr:cNvPr id="10" name="13 Imagen">
          <a:hlinkClick xmlns:r="http://schemas.openxmlformats.org/officeDocument/2006/relationships" r:id="rId7"/>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9220200" y="4476750"/>
          <a:ext cx="933450" cy="933450"/>
        </a:xfrm>
        <a:prstGeom prst="rect">
          <a:avLst/>
        </a:prstGeom>
      </xdr:spPr>
    </xdr:pic>
    <xdr:clientData/>
  </xdr:twoCellAnchor>
  <xdr:twoCellAnchor>
    <xdr:from>
      <xdr:col>8</xdr:col>
      <xdr:colOff>1038225</xdr:colOff>
      <xdr:row>61</xdr:row>
      <xdr:rowOff>95250</xdr:rowOff>
    </xdr:from>
    <xdr:to>
      <xdr:col>10</xdr:col>
      <xdr:colOff>714375</xdr:colOff>
      <xdr:row>64</xdr:row>
      <xdr:rowOff>123825</xdr:rowOff>
    </xdr:to>
    <xdr:sp macro="" textlink="">
      <xdr:nvSpPr>
        <xdr:cNvPr id="3" name="Pentágono 2">
          <a:hlinkClick xmlns:r="http://schemas.openxmlformats.org/officeDocument/2006/relationships" r:id="rId7"/>
        </xdr:cNvPr>
        <xdr:cNvSpPr/>
      </xdr:nvSpPr>
      <xdr:spPr>
        <a:xfrm>
          <a:off x="6267450" y="12192000"/>
          <a:ext cx="1857375" cy="600075"/>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800"/>
            <a:t>Ir</a:t>
          </a:r>
          <a:r>
            <a:rPr lang="es-ES" sz="1800" baseline="0"/>
            <a:t> a informe</a:t>
          </a:r>
          <a:endParaRPr lang="es-ES" sz="1800"/>
        </a:p>
      </xdr:txBody>
    </xdr:sp>
    <xdr:clientData/>
  </xdr:twoCellAnchor>
  <xdr:twoCellAnchor editAs="oneCell">
    <xdr:from>
      <xdr:col>12</xdr:col>
      <xdr:colOff>285747</xdr:colOff>
      <xdr:row>61</xdr:row>
      <xdr:rowOff>0</xdr:rowOff>
    </xdr:from>
    <xdr:to>
      <xdr:col>13</xdr:col>
      <xdr:colOff>457197</xdr:colOff>
      <xdr:row>65</xdr:row>
      <xdr:rowOff>171450</xdr:rowOff>
    </xdr:to>
    <xdr:pic>
      <xdr:nvPicPr>
        <xdr:cNvPr id="13" name="13 Imagen">
          <a:hlinkClick xmlns:r="http://schemas.openxmlformats.org/officeDocument/2006/relationships" r:id="rId7"/>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9307283" y="11770179"/>
          <a:ext cx="933450" cy="933450"/>
        </a:xfrm>
        <a:prstGeom prst="rect">
          <a:avLst/>
        </a:prstGeom>
      </xdr:spPr>
    </xdr:pic>
    <xdr:clientData/>
  </xdr:twoCellAnchor>
  <xdr:twoCellAnchor editAs="oneCell">
    <xdr:from>
      <xdr:col>12</xdr:col>
      <xdr:colOff>285747</xdr:colOff>
      <xdr:row>42</xdr:row>
      <xdr:rowOff>0</xdr:rowOff>
    </xdr:from>
    <xdr:to>
      <xdr:col>13</xdr:col>
      <xdr:colOff>457197</xdr:colOff>
      <xdr:row>46</xdr:row>
      <xdr:rowOff>171450</xdr:rowOff>
    </xdr:to>
    <xdr:pic>
      <xdr:nvPicPr>
        <xdr:cNvPr id="14" name="13 Imagen">
          <a:hlinkClick xmlns:r="http://schemas.openxmlformats.org/officeDocument/2006/relationships" r:id="rId7"/>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9307283" y="8150679"/>
          <a:ext cx="933450" cy="9334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1333500</xdr:colOff>
          <xdr:row>8</xdr:row>
          <xdr:rowOff>180975</xdr:rowOff>
        </xdr:from>
        <xdr:to>
          <xdr:col>8</xdr:col>
          <xdr:colOff>752475</xdr:colOff>
          <xdr:row>9</xdr:row>
          <xdr:rowOff>180975</xdr:rowOff>
        </xdr:to>
        <xdr:sp macro="" textlink="">
          <xdr:nvSpPr>
            <xdr:cNvPr id="2056" name="Drop Down 8" hidden="1">
              <a:extLst>
                <a:ext uri="{63B3BB69-23CF-44E3-9099-C40C66FF867C}">
                  <a14:compatExt spid="_x0000_s2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523875</xdr:colOff>
          <xdr:row>16</xdr:row>
          <xdr:rowOff>161925</xdr:rowOff>
        </xdr:from>
        <xdr:to>
          <xdr:col>11</xdr:col>
          <xdr:colOff>304800</xdr:colOff>
          <xdr:row>17</xdr:row>
          <xdr:rowOff>180975</xdr:rowOff>
        </xdr:to>
        <xdr:sp macro="" textlink="">
          <xdr:nvSpPr>
            <xdr:cNvPr id="2057" name="Drop Down 9" hidden="1">
              <a:extLst>
                <a:ext uri="{63B3BB69-23CF-44E3-9099-C40C66FF867C}">
                  <a14:compatExt spid="_x0000_s2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22</xdr:row>
          <xdr:rowOff>180975</xdr:rowOff>
        </xdr:from>
        <xdr:to>
          <xdr:col>9</xdr:col>
          <xdr:colOff>133350</xdr:colOff>
          <xdr:row>24</xdr:row>
          <xdr:rowOff>0</xdr:rowOff>
        </xdr:to>
        <xdr:sp macro="" textlink="">
          <xdr:nvSpPr>
            <xdr:cNvPr id="2058" name="Drop Down 10" hidden="1">
              <a:extLst>
                <a:ext uri="{63B3BB69-23CF-44E3-9099-C40C66FF867C}">
                  <a14:compatExt spid="_x0000_s2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30</xdr:row>
          <xdr:rowOff>180975</xdr:rowOff>
        </xdr:from>
        <xdr:to>
          <xdr:col>9</xdr:col>
          <xdr:colOff>190500</xdr:colOff>
          <xdr:row>32</xdr:row>
          <xdr:rowOff>0</xdr:rowOff>
        </xdr:to>
        <xdr:sp macro="" textlink="">
          <xdr:nvSpPr>
            <xdr:cNvPr id="2059" name="Drop Down 11" hidden="1">
              <a:extLst>
                <a:ext uri="{63B3BB69-23CF-44E3-9099-C40C66FF867C}">
                  <a14:compatExt spid="_x0000_s2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41</xdr:row>
          <xdr:rowOff>0</xdr:rowOff>
        </xdr:from>
        <xdr:to>
          <xdr:col>9</xdr:col>
          <xdr:colOff>514350</xdr:colOff>
          <xdr:row>42</xdr:row>
          <xdr:rowOff>9525</xdr:rowOff>
        </xdr:to>
        <xdr:sp macro="" textlink="">
          <xdr:nvSpPr>
            <xdr:cNvPr id="2060" name="Drop Down 12" hidden="1">
              <a:extLst>
                <a:ext uri="{63B3BB69-23CF-44E3-9099-C40C66FF867C}">
                  <a14:compatExt spid="_x0000_s2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12</xdr:col>
      <xdr:colOff>47625</xdr:colOff>
      <xdr:row>0</xdr:row>
      <xdr:rowOff>9525</xdr:rowOff>
    </xdr:from>
    <xdr:to>
      <xdr:col>13</xdr:col>
      <xdr:colOff>537424</xdr:colOff>
      <xdr:row>5</xdr:row>
      <xdr:rowOff>0</xdr:rowOff>
    </xdr:to>
    <xdr:pic>
      <xdr:nvPicPr>
        <xdr:cNvPr id="5" name="4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05725" y="9525"/>
          <a:ext cx="1251799" cy="942975"/>
        </a:xfrm>
        <a:prstGeom prst="rect">
          <a:avLst/>
        </a:prstGeom>
      </xdr:spPr>
    </xdr:pic>
    <xdr:clientData/>
  </xdr:twoCellAnchor>
  <xdr:twoCellAnchor editAs="oneCell">
    <xdr:from>
      <xdr:col>3</xdr:col>
      <xdr:colOff>47627</xdr:colOff>
      <xdr:row>15</xdr:row>
      <xdr:rowOff>168103</xdr:rowOff>
    </xdr:from>
    <xdr:to>
      <xdr:col>3</xdr:col>
      <xdr:colOff>714376</xdr:colOff>
      <xdr:row>18</xdr:row>
      <xdr:rowOff>103120</xdr:rowOff>
    </xdr:to>
    <xdr:pic>
      <xdr:nvPicPr>
        <xdr:cNvPr id="7" name="6 Imagen" descr="video tutorial.jpg">
          <a:hlinkClick xmlns:r="http://schemas.openxmlformats.org/officeDocument/2006/relationships" r:id="rId2"/>
        </xdr:cNvPr>
        <xdr:cNvPicPr>
          <a:picLocks noChangeAspect="1"/>
        </xdr:cNvPicPr>
      </xdr:nvPicPr>
      <xdr:blipFill>
        <a:blip xmlns:r="http://schemas.openxmlformats.org/officeDocument/2006/relationships" r:embed="rId3" cstate="print"/>
        <a:stretch>
          <a:fillRect/>
        </a:stretch>
      </xdr:blipFill>
      <xdr:spPr>
        <a:xfrm>
          <a:off x="1924052" y="3120853"/>
          <a:ext cx="666749" cy="535092"/>
        </a:xfrm>
        <a:prstGeom prst="rect">
          <a:avLst/>
        </a:prstGeom>
      </xdr:spPr>
    </xdr:pic>
    <xdr:clientData/>
  </xdr:twoCellAnchor>
  <xdr:twoCellAnchor>
    <xdr:from>
      <xdr:col>1</xdr:col>
      <xdr:colOff>371475</xdr:colOff>
      <xdr:row>15</xdr:row>
      <xdr:rowOff>123825</xdr:rowOff>
    </xdr:from>
    <xdr:to>
      <xdr:col>2</xdr:col>
      <xdr:colOff>695325</xdr:colOff>
      <xdr:row>18</xdr:row>
      <xdr:rowOff>180975</xdr:rowOff>
    </xdr:to>
    <xdr:sp macro="" textlink="">
      <xdr:nvSpPr>
        <xdr:cNvPr id="8" name="7 Flecha derecha"/>
        <xdr:cNvSpPr/>
      </xdr:nvSpPr>
      <xdr:spPr>
        <a:xfrm>
          <a:off x="552450" y="3076575"/>
          <a:ext cx="1171575" cy="6286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a:t>Ver vídeo</a:t>
          </a:r>
        </a:p>
      </xdr:txBody>
    </xdr:sp>
    <xdr:clientData/>
  </xdr:twoCellAnchor>
  <xdr:twoCellAnchor editAs="absolute">
    <xdr:from>
      <xdr:col>15</xdr:col>
      <xdr:colOff>628650</xdr:colOff>
      <xdr:row>6</xdr:row>
      <xdr:rowOff>0</xdr:rowOff>
    </xdr:from>
    <xdr:to>
      <xdr:col>17</xdr:col>
      <xdr:colOff>390525</xdr:colOff>
      <xdr:row>12</xdr:row>
      <xdr:rowOff>161925</xdr:rowOff>
    </xdr:to>
    <xdr:pic>
      <xdr:nvPicPr>
        <xdr:cNvPr id="9" name="Picture 192" descr="MCj04326740000[1]">
          <a:hlinkClick xmlns:r="http://schemas.openxmlformats.org/officeDocument/2006/relationships" r:id="rId4" tooltip="HOJA DE INICIO"/>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10763250" y="1152525"/>
          <a:ext cx="1285875" cy="1362075"/>
        </a:xfrm>
        <a:prstGeom prst="rect">
          <a:avLst/>
        </a:prstGeom>
        <a:noFill/>
        <a:ln w="9525">
          <a:noFill/>
          <a:miter lim="800000"/>
          <a:headEnd/>
          <a:tailEnd/>
        </a:ln>
      </xdr:spPr>
    </xdr:pic>
    <xdr:clientData fPrintsWithSheet="0"/>
  </xdr:twoCellAnchor>
  <xdr:twoCellAnchor editAs="absolute">
    <xdr:from>
      <xdr:col>15</xdr:col>
      <xdr:colOff>628650</xdr:colOff>
      <xdr:row>10</xdr:row>
      <xdr:rowOff>152400</xdr:rowOff>
    </xdr:from>
    <xdr:to>
      <xdr:col>17</xdr:col>
      <xdr:colOff>390525</xdr:colOff>
      <xdr:row>17</xdr:row>
      <xdr:rowOff>114300</xdr:rowOff>
    </xdr:to>
    <xdr:pic>
      <xdr:nvPicPr>
        <xdr:cNvPr id="10" name="Picture 192" descr="MCj04326740000[1]">
          <a:hlinkClick xmlns:r="http://schemas.openxmlformats.org/officeDocument/2006/relationships" r:id="rId6" tooltip="HOJA DE INICIO"/>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10763250" y="2105025"/>
          <a:ext cx="1285875" cy="1362075"/>
        </a:xfrm>
        <a:prstGeom prst="rect">
          <a:avLst/>
        </a:prstGeom>
        <a:noFill/>
        <a:ln w="9525">
          <a:noFill/>
          <a:miter lim="800000"/>
          <a:headEnd/>
          <a:tailEnd/>
        </a:ln>
      </xdr:spPr>
    </xdr:pic>
    <xdr:clientData fPrintsWithSheet="0"/>
  </xdr:twoCellAnchor>
  <xdr:twoCellAnchor editAs="oneCell">
    <xdr:from>
      <xdr:col>16</xdr:col>
      <xdr:colOff>295275</xdr:colOff>
      <xdr:row>23</xdr:row>
      <xdr:rowOff>57151</xdr:rowOff>
    </xdr:from>
    <xdr:to>
      <xdr:col>17</xdr:col>
      <xdr:colOff>466725</xdr:colOff>
      <xdr:row>27</xdr:row>
      <xdr:rowOff>190502</xdr:rowOff>
    </xdr:to>
    <xdr:pic>
      <xdr:nvPicPr>
        <xdr:cNvPr id="11" name="10 Imagen"/>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1001375" y="4210051"/>
          <a:ext cx="933450" cy="933450"/>
        </a:xfrm>
        <a:prstGeom prst="rect">
          <a:avLst/>
        </a:prstGeom>
      </xdr:spPr>
    </xdr:pic>
    <xdr:clientData/>
  </xdr:twoCellAnchor>
  <xdr:twoCellAnchor editAs="oneCell">
    <xdr:from>
      <xdr:col>6</xdr:col>
      <xdr:colOff>38099</xdr:colOff>
      <xdr:row>5</xdr:row>
      <xdr:rowOff>190499</xdr:rowOff>
    </xdr:from>
    <xdr:to>
      <xdr:col>7</xdr:col>
      <xdr:colOff>561975</xdr:colOff>
      <xdr:row>13</xdr:row>
      <xdr:rowOff>66675</xdr:rowOff>
    </xdr:to>
    <xdr:pic>
      <xdr:nvPicPr>
        <xdr:cNvPr id="12" name="10 Imagen"/>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124199" y="1142999"/>
          <a:ext cx="1476376" cy="1476376"/>
        </a:xfrm>
        <a:prstGeom prst="rect">
          <a:avLst/>
        </a:prstGeom>
      </xdr:spPr>
    </xdr:pic>
    <xdr:clientData/>
  </xdr:twoCellAnchor>
  <xdr:twoCellAnchor>
    <xdr:from>
      <xdr:col>7</xdr:col>
      <xdr:colOff>666750</xdr:colOff>
      <xdr:row>15</xdr:row>
      <xdr:rowOff>85725</xdr:rowOff>
    </xdr:from>
    <xdr:to>
      <xdr:col>13</xdr:col>
      <xdr:colOff>628650</xdr:colOff>
      <xdr:row>21</xdr:row>
      <xdr:rowOff>156882</xdr:rowOff>
    </xdr:to>
    <mc:AlternateContent xmlns:mc="http://schemas.openxmlformats.org/markup-compatibility/2006" xmlns:a14="http://schemas.microsoft.com/office/drawing/2010/main">
      <mc:Choice Requires="a14">
        <xdr:sp macro="" textlink="">
          <xdr:nvSpPr>
            <xdr:cNvPr id="2" name="Rectángulo 1"/>
            <xdr:cNvSpPr/>
          </xdr:nvSpPr>
          <xdr:spPr>
            <a:xfrm>
              <a:off x="4712074" y="3055284"/>
              <a:ext cx="4533900" cy="1281392"/>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14:m>
                <m:oMathPara xmlns:m="http://schemas.openxmlformats.org/officeDocument/2006/math">
                  <m:oMathParaPr>
                    <m:jc m:val="centerGroup"/>
                  </m:oMathParaPr>
                  <m:oMath xmlns:m="http://schemas.openxmlformats.org/officeDocument/2006/math">
                    <m:r>
                      <a:rPr lang="es-ES" sz="1100" i="1">
                        <a:solidFill>
                          <a:schemeClr val="dk1"/>
                        </a:solidFill>
                        <a:effectLst/>
                        <a:latin typeface="Cambria Math" panose="02040503050406030204" pitchFamily="18" charset="0"/>
                        <a:ea typeface="+mn-ea"/>
                        <a:cs typeface="+mn-cs"/>
                      </a:rPr>
                      <m:t>𝑇𝐸𝑊𝐼</m:t>
                    </m:r>
                    <m:r>
                      <a:rPr lang="es-ES" sz="1100" i="1">
                        <a:solidFill>
                          <a:schemeClr val="dk1"/>
                        </a:solidFill>
                        <a:effectLst/>
                        <a:latin typeface="Cambria Math" panose="02040503050406030204" pitchFamily="18" charset="0"/>
                        <a:ea typeface="+mn-ea"/>
                        <a:cs typeface="+mn-cs"/>
                      </a:rPr>
                      <m:t>=</m:t>
                    </m:r>
                    <m:r>
                      <a:rPr lang="es-ES" sz="1100" i="1">
                        <a:solidFill>
                          <a:schemeClr val="dk1"/>
                        </a:solidFill>
                        <a:effectLst/>
                        <a:latin typeface="Cambria Math" panose="02040503050406030204" pitchFamily="18" charset="0"/>
                        <a:ea typeface="+mn-ea"/>
                        <a:cs typeface="+mn-cs"/>
                      </a:rPr>
                      <m:t>𝑃𝐶𝐴</m:t>
                    </m:r>
                    <m:r>
                      <a:rPr lang="es-ES" sz="1100" i="1">
                        <a:solidFill>
                          <a:schemeClr val="dk1"/>
                        </a:solidFill>
                        <a:effectLst/>
                        <a:latin typeface="Cambria Math" panose="02040503050406030204" pitchFamily="18" charset="0"/>
                        <a:ea typeface="+mn-ea"/>
                        <a:cs typeface="+mn-cs"/>
                      </a:rPr>
                      <m:t> </m:t>
                    </m:r>
                    <m:r>
                      <a:rPr lang="es-ES" sz="1100" i="1">
                        <a:solidFill>
                          <a:schemeClr val="dk1"/>
                        </a:solidFill>
                        <a:effectLst/>
                        <a:latin typeface="Cambria Math" panose="02040503050406030204" pitchFamily="18" charset="0"/>
                        <a:ea typeface="+mn-ea"/>
                        <a:cs typeface="+mn-cs"/>
                      </a:rPr>
                      <m:t>𝑥</m:t>
                    </m:r>
                    <m:r>
                      <a:rPr lang="es-ES" sz="1100" i="1">
                        <a:solidFill>
                          <a:schemeClr val="dk1"/>
                        </a:solidFill>
                        <a:effectLst/>
                        <a:latin typeface="Cambria Math" panose="02040503050406030204" pitchFamily="18" charset="0"/>
                        <a:ea typeface="+mn-ea"/>
                        <a:cs typeface="+mn-cs"/>
                      </a:rPr>
                      <m:t> </m:t>
                    </m:r>
                    <m:r>
                      <a:rPr lang="es-ES" sz="1100" i="1">
                        <a:solidFill>
                          <a:schemeClr val="dk1"/>
                        </a:solidFill>
                        <a:effectLst/>
                        <a:latin typeface="Cambria Math" panose="02040503050406030204" pitchFamily="18" charset="0"/>
                        <a:ea typeface="+mn-ea"/>
                        <a:cs typeface="+mn-cs"/>
                      </a:rPr>
                      <m:t>𝐿</m:t>
                    </m:r>
                    <m:r>
                      <a:rPr lang="es-ES" sz="1100" i="1">
                        <a:solidFill>
                          <a:schemeClr val="dk1"/>
                        </a:solidFill>
                        <a:effectLst/>
                        <a:latin typeface="Cambria Math" panose="02040503050406030204" pitchFamily="18" charset="0"/>
                        <a:ea typeface="+mn-ea"/>
                        <a:cs typeface="+mn-cs"/>
                      </a:rPr>
                      <m:t> </m:t>
                    </m:r>
                    <m:r>
                      <a:rPr lang="es-ES" sz="1100" i="1">
                        <a:solidFill>
                          <a:schemeClr val="dk1"/>
                        </a:solidFill>
                        <a:effectLst/>
                        <a:latin typeface="Cambria Math" panose="02040503050406030204" pitchFamily="18" charset="0"/>
                        <a:ea typeface="+mn-ea"/>
                        <a:cs typeface="+mn-cs"/>
                      </a:rPr>
                      <m:t>𝑥</m:t>
                    </m:r>
                    <m:r>
                      <a:rPr lang="es-ES" sz="1100" i="1">
                        <a:solidFill>
                          <a:schemeClr val="dk1"/>
                        </a:solidFill>
                        <a:effectLst/>
                        <a:latin typeface="Cambria Math" panose="02040503050406030204" pitchFamily="18" charset="0"/>
                        <a:ea typeface="+mn-ea"/>
                        <a:cs typeface="+mn-cs"/>
                      </a:rPr>
                      <m:t> </m:t>
                    </m:r>
                    <m:r>
                      <a:rPr lang="es-ES" sz="1100" i="1">
                        <a:solidFill>
                          <a:schemeClr val="dk1"/>
                        </a:solidFill>
                        <a:effectLst/>
                        <a:latin typeface="Cambria Math" panose="02040503050406030204" pitchFamily="18" charset="0"/>
                        <a:ea typeface="+mn-ea"/>
                        <a:cs typeface="+mn-cs"/>
                      </a:rPr>
                      <m:t>𝑛</m:t>
                    </m:r>
                    <m:r>
                      <a:rPr lang="es-ES" sz="1100" i="1">
                        <a:solidFill>
                          <a:schemeClr val="dk1"/>
                        </a:solidFill>
                        <a:effectLst/>
                        <a:latin typeface="Cambria Math" panose="02040503050406030204" pitchFamily="18" charset="0"/>
                        <a:ea typeface="+mn-ea"/>
                        <a:cs typeface="+mn-cs"/>
                      </a:rPr>
                      <m:t>+ </m:t>
                    </m:r>
                    <m:d>
                      <m:dPr>
                        <m:begChr m:val="["/>
                        <m:endChr m:val="]"/>
                        <m:ctrlPr>
                          <a:rPr lang="es-ES" sz="1100" i="1">
                            <a:solidFill>
                              <a:schemeClr val="dk1"/>
                            </a:solidFill>
                            <a:effectLst/>
                            <a:latin typeface="Cambria Math" panose="02040503050406030204" pitchFamily="18" charset="0"/>
                            <a:ea typeface="+mn-ea"/>
                            <a:cs typeface="+mn-cs"/>
                          </a:rPr>
                        </m:ctrlPr>
                      </m:dPr>
                      <m:e>
                        <m:r>
                          <a:rPr lang="es-ES" sz="1100" i="1">
                            <a:solidFill>
                              <a:schemeClr val="dk1"/>
                            </a:solidFill>
                            <a:effectLst/>
                            <a:latin typeface="Cambria Math" panose="02040503050406030204" pitchFamily="18" charset="0"/>
                            <a:ea typeface="+mn-ea"/>
                            <a:cs typeface="+mn-cs"/>
                          </a:rPr>
                          <m:t>𝑃𝐶𝐴</m:t>
                        </m:r>
                        <m:r>
                          <a:rPr lang="es-ES" sz="1100" i="1">
                            <a:solidFill>
                              <a:schemeClr val="dk1"/>
                            </a:solidFill>
                            <a:effectLst/>
                            <a:latin typeface="Cambria Math" panose="02040503050406030204" pitchFamily="18" charset="0"/>
                            <a:ea typeface="+mn-ea"/>
                            <a:cs typeface="+mn-cs"/>
                          </a:rPr>
                          <m:t> </m:t>
                        </m:r>
                        <m:r>
                          <a:rPr lang="es-ES" sz="1100" i="1">
                            <a:solidFill>
                              <a:schemeClr val="dk1"/>
                            </a:solidFill>
                            <a:effectLst/>
                            <a:latin typeface="Cambria Math" panose="02040503050406030204" pitchFamily="18" charset="0"/>
                            <a:ea typeface="+mn-ea"/>
                            <a:cs typeface="+mn-cs"/>
                          </a:rPr>
                          <m:t>𝑥</m:t>
                        </m:r>
                        <m:r>
                          <a:rPr lang="es-ES" sz="1100" i="1">
                            <a:solidFill>
                              <a:schemeClr val="dk1"/>
                            </a:solidFill>
                            <a:effectLst/>
                            <a:latin typeface="Cambria Math" panose="02040503050406030204" pitchFamily="18" charset="0"/>
                            <a:ea typeface="+mn-ea"/>
                            <a:cs typeface="+mn-cs"/>
                          </a:rPr>
                          <m:t> </m:t>
                        </m:r>
                        <m:r>
                          <a:rPr lang="es-ES" sz="1100" i="1">
                            <a:solidFill>
                              <a:schemeClr val="dk1"/>
                            </a:solidFill>
                            <a:effectLst/>
                            <a:latin typeface="Cambria Math" panose="02040503050406030204" pitchFamily="18" charset="0"/>
                            <a:ea typeface="+mn-ea"/>
                            <a:cs typeface="+mn-cs"/>
                          </a:rPr>
                          <m:t>𝑚</m:t>
                        </m:r>
                        <m:r>
                          <a:rPr lang="es-ES" sz="1100" i="1">
                            <a:solidFill>
                              <a:schemeClr val="dk1"/>
                            </a:solidFill>
                            <a:effectLst/>
                            <a:latin typeface="Cambria Math" panose="02040503050406030204" pitchFamily="18" charset="0"/>
                            <a:ea typeface="+mn-ea"/>
                            <a:cs typeface="+mn-cs"/>
                          </a:rPr>
                          <m:t> </m:t>
                        </m:r>
                        <m:r>
                          <a:rPr lang="es-ES" sz="1100" i="1">
                            <a:solidFill>
                              <a:schemeClr val="dk1"/>
                            </a:solidFill>
                            <a:effectLst/>
                            <a:latin typeface="Cambria Math" panose="02040503050406030204" pitchFamily="18" charset="0"/>
                            <a:ea typeface="+mn-ea"/>
                            <a:cs typeface="+mn-cs"/>
                          </a:rPr>
                          <m:t>𝑥</m:t>
                        </m:r>
                        <m:r>
                          <a:rPr lang="es-ES" sz="1100" i="1">
                            <a:solidFill>
                              <a:schemeClr val="dk1"/>
                            </a:solidFill>
                            <a:effectLst/>
                            <a:latin typeface="Cambria Math" panose="02040503050406030204" pitchFamily="18" charset="0"/>
                            <a:ea typeface="+mn-ea"/>
                            <a:cs typeface="+mn-cs"/>
                          </a:rPr>
                          <m:t> </m:t>
                        </m:r>
                        <m:d>
                          <m:dPr>
                            <m:ctrlPr>
                              <a:rPr lang="es-ES" sz="1100" i="1">
                                <a:solidFill>
                                  <a:schemeClr val="dk1"/>
                                </a:solidFill>
                                <a:effectLst/>
                                <a:latin typeface="Cambria Math" panose="02040503050406030204" pitchFamily="18" charset="0"/>
                                <a:ea typeface="+mn-ea"/>
                                <a:cs typeface="+mn-cs"/>
                              </a:rPr>
                            </m:ctrlPr>
                          </m:dPr>
                          <m:e>
                            <m:r>
                              <a:rPr lang="es-ES" sz="1100" i="1">
                                <a:solidFill>
                                  <a:schemeClr val="dk1"/>
                                </a:solidFill>
                                <a:effectLst/>
                                <a:latin typeface="Cambria Math" panose="02040503050406030204" pitchFamily="18" charset="0"/>
                                <a:ea typeface="+mn-ea"/>
                                <a:cs typeface="+mn-cs"/>
                              </a:rPr>
                              <m:t>1− </m:t>
                            </m:r>
                            <m:sSub>
                              <m:sSubPr>
                                <m:ctrlPr>
                                  <a:rPr lang="es-ES" sz="1100" i="1">
                                    <a:solidFill>
                                      <a:schemeClr val="dk1"/>
                                    </a:solidFill>
                                    <a:effectLst/>
                                    <a:latin typeface="Cambria Math" panose="02040503050406030204" pitchFamily="18" charset="0"/>
                                    <a:ea typeface="+mn-ea"/>
                                    <a:cs typeface="+mn-cs"/>
                                  </a:rPr>
                                </m:ctrlPr>
                              </m:sSubPr>
                              <m:e>
                                <m:r>
                                  <a:rPr lang="es-ES" sz="1100" i="1">
                                    <a:solidFill>
                                      <a:schemeClr val="dk1"/>
                                    </a:solidFill>
                                    <a:effectLst/>
                                    <a:latin typeface="Cambria Math" panose="02040503050406030204" pitchFamily="18" charset="0"/>
                                    <a:ea typeface="+mn-ea"/>
                                    <a:cs typeface="+mn-cs"/>
                                  </a:rPr>
                                  <m:t>𝛼</m:t>
                                </m:r>
                              </m:e>
                              <m:sub>
                                <m:r>
                                  <a:rPr lang="es-ES" sz="1100" i="1">
                                    <a:solidFill>
                                      <a:schemeClr val="dk1"/>
                                    </a:solidFill>
                                    <a:effectLst/>
                                    <a:latin typeface="Cambria Math" panose="02040503050406030204" pitchFamily="18" charset="0"/>
                                    <a:ea typeface="+mn-ea"/>
                                    <a:cs typeface="+mn-cs"/>
                                  </a:rPr>
                                  <m:t>𝑟𝑒𝑐𝑢𝑝𝑒𝑟𝑎𝑐𝑖</m:t>
                                </m:r>
                                <m:r>
                                  <a:rPr lang="es-ES" sz="1100" i="1">
                                    <a:solidFill>
                                      <a:schemeClr val="dk1"/>
                                    </a:solidFill>
                                    <a:effectLst/>
                                    <a:latin typeface="Cambria Math" panose="02040503050406030204" pitchFamily="18" charset="0"/>
                                    <a:ea typeface="+mn-ea"/>
                                    <a:cs typeface="+mn-cs"/>
                                  </a:rPr>
                                  <m:t>ó</m:t>
                                </m:r>
                                <m:r>
                                  <a:rPr lang="es-ES" sz="1100" i="1">
                                    <a:solidFill>
                                      <a:schemeClr val="dk1"/>
                                    </a:solidFill>
                                    <a:effectLst/>
                                    <a:latin typeface="Cambria Math" panose="02040503050406030204" pitchFamily="18" charset="0"/>
                                    <a:ea typeface="+mn-ea"/>
                                    <a:cs typeface="+mn-cs"/>
                                  </a:rPr>
                                  <m:t>𝑛</m:t>
                                </m:r>
                              </m:sub>
                            </m:sSub>
                          </m:e>
                        </m:d>
                      </m:e>
                    </m:d>
                    <m:r>
                      <a:rPr lang="es-ES" sz="1100" i="1">
                        <a:solidFill>
                          <a:schemeClr val="dk1"/>
                        </a:solidFill>
                        <a:effectLst/>
                        <a:latin typeface="Cambria Math" panose="02040503050406030204" pitchFamily="18" charset="0"/>
                        <a:ea typeface="+mn-ea"/>
                        <a:cs typeface="+mn-cs"/>
                      </a:rPr>
                      <m:t>+</m:t>
                    </m:r>
                    <m:r>
                      <a:rPr lang="es-ES" sz="1100" i="1">
                        <a:solidFill>
                          <a:schemeClr val="dk1"/>
                        </a:solidFill>
                        <a:effectLst/>
                        <a:latin typeface="Cambria Math" panose="02040503050406030204" pitchFamily="18" charset="0"/>
                        <a:ea typeface="+mn-ea"/>
                        <a:cs typeface="+mn-cs"/>
                      </a:rPr>
                      <m:t>𝑛</m:t>
                    </m:r>
                    <m:r>
                      <a:rPr lang="es-ES" sz="1100" i="1">
                        <a:solidFill>
                          <a:schemeClr val="dk1"/>
                        </a:solidFill>
                        <a:effectLst/>
                        <a:latin typeface="Cambria Math" panose="02040503050406030204" pitchFamily="18" charset="0"/>
                        <a:ea typeface="+mn-ea"/>
                        <a:cs typeface="+mn-cs"/>
                      </a:rPr>
                      <m:t> </m:t>
                    </m:r>
                    <m:r>
                      <a:rPr lang="es-ES" sz="1100" i="1">
                        <a:solidFill>
                          <a:schemeClr val="dk1"/>
                        </a:solidFill>
                        <a:effectLst/>
                        <a:latin typeface="Cambria Math" panose="02040503050406030204" pitchFamily="18" charset="0"/>
                        <a:ea typeface="+mn-ea"/>
                        <a:cs typeface="+mn-cs"/>
                      </a:rPr>
                      <m:t>𝑥</m:t>
                    </m:r>
                    <m:r>
                      <a:rPr lang="es-ES" sz="1100" i="1">
                        <a:solidFill>
                          <a:schemeClr val="dk1"/>
                        </a:solidFill>
                        <a:effectLst/>
                        <a:latin typeface="Cambria Math" panose="02040503050406030204" pitchFamily="18" charset="0"/>
                        <a:ea typeface="+mn-ea"/>
                        <a:cs typeface="+mn-cs"/>
                      </a:rPr>
                      <m:t> </m:t>
                    </m:r>
                    <m:sSub>
                      <m:sSubPr>
                        <m:ctrlPr>
                          <a:rPr lang="es-ES" sz="1100" i="1">
                            <a:solidFill>
                              <a:schemeClr val="dk1"/>
                            </a:solidFill>
                            <a:effectLst/>
                            <a:latin typeface="Cambria Math" panose="02040503050406030204" pitchFamily="18" charset="0"/>
                            <a:ea typeface="+mn-ea"/>
                            <a:cs typeface="+mn-cs"/>
                          </a:rPr>
                        </m:ctrlPr>
                      </m:sSubPr>
                      <m:e>
                        <m:r>
                          <a:rPr lang="es-ES" sz="1100" i="1">
                            <a:solidFill>
                              <a:schemeClr val="dk1"/>
                            </a:solidFill>
                            <a:effectLst/>
                            <a:latin typeface="Cambria Math" panose="02040503050406030204" pitchFamily="18" charset="0"/>
                            <a:ea typeface="+mn-ea"/>
                            <a:cs typeface="+mn-cs"/>
                          </a:rPr>
                          <m:t>𝐸</m:t>
                        </m:r>
                      </m:e>
                      <m:sub>
                        <m:r>
                          <a:rPr lang="es-ES" sz="1100" i="1">
                            <a:solidFill>
                              <a:schemeClr val="dk1"/>
                            </a:solidFill>
                            <a:effectLst/>
                            <a:latin typeface="Cambria Math" panose="02040503050406030204" pitchFamily="18" charset="0"/>
                            <a:ea typeface="+mn-ea"/>
                            <a:cs typeface="+mn-cs"/>
                          </a:rPr>
                          <m:t>𝑎𝑛𝑢𝑎𝑙</m:t>
                        </m:r>
                      </m:sub>
                    </m:sSub>
                    <m:r>
                      <a:rPr lang="es-ES" sz="1100" i="1">
                        <a:solidFill>
                          <a:schemeClr val="dk1"/>
                        </a:solidFill>
                        <a:effectLst/>
                        <a:latin typeface="Cambria Math" panose="02040503050406030204" pitchFamily="18" charset="0"/>
                        <a:ea typeface="+mn-ea"/>
                        <a:cs typeface="+mn-cs"/>
                      </a:rPr>
                      <m:t> </m:t>
                    </m:r>
                    <m:r>
                      <a:rPr lang="es-ES" sz="1100" i="1">
                        <a:solidFill>
                          <a:schemeClr val="dk1"/>
                        </a:solidFill>
                        <a:effectLst/>
                        <a:latin typeface="Cambria Math" panose="02040503050406030204" pitchFamily="18" charset="0"/>
                        <a:ea typeface="+mn-ea"/>
                        <a:cs typeface="+mn-cs"/>
                      </a:rPr>
                      <m:t>𝑥</m:t>
                    </m:r>
                    <m:r>
                      <a:rPr lang="es-ES" sz="1100" i="1">
                        <a:solidFill>
                          <a:schemeClr val="dk1"/>
                        </a:solidFill>
                        <a:effectLst/>
                        <a:latin typeface="Cambria Math" panose="02040503050406030204" pitchFamily="18" charset="0"/>
                        <a:ea typeface="+mn-ea"/>
                        <a:cs typeface="+mn-cs"/>
                      </a:rPr>
                      <m:t> </m:t>
                    </m:r>
                    <m:r>
                      <a:rPr lang="es-ES" sz="1100" i="1">
                        <a:solidFill>
                          <a:schemeClr val="dk1"/>
                        </a:solidFill>
                        <a:effectLst/>
                        <a:latin typeface="Cambria Math" panose="02040503050406030204" pitchFamily="18" charset="0"/>
                        <a:ea typeface="+mn-ea"/>
                        <a:cs typeface="+mn-cs"/>
                      </a:rPr>
                      <m:t>𝛽</m:t>
                    </m:r>
                  </m:oMath>
                </m:oMathPara>
              </a14:m>
              <a:endParaRPr lang="es-ES" sz="1100"/>
            </a:p>
            <a:p>
              <a:pPr algn="l"/>
              <a:endParaRPr lang="es-ES" sz="1140"/>
            </a:p>
            <a:p>
              <a:pPr algn="l"/>
              <a:r>
                <a:rPr lang="es-ES" sz="1140"/>
                <a:t>Compuesto</a:t>
              </a:r>
              <a:r>
                <a:rPr lang="es-ES" sz="1140" baseline="0"/>
                <a:t> por </a:t>
              </a:r>
              <a:r>
                <a:rPr lang="es-ES" sz="1140"/>
                <a:t>tres sumandos son respectivamente</a:t>
              </a:r>
              <a:r>
                <a:rPr lang="es-ES" sz="1140" baseline="0"/>
                <a:t> el impacto por fugas, recuperación de las pérdidas, e impacto debido al consumo de energía.</a:t>
              </a:r>
              <a:endParaRPr lang="es-ES" sz="1140"/>
            </a:p>
          </xdr:txBody>
        </xdr:sp>
      </mc:Choice>
      <mc:Fallback xmlns="">
        <xdr:sp macro="" textlink="">
          <xdr:nvSpPr>
            <xdr:cNvPr id="2" name="Rectángulo 1"/>
            <xdr:cNvSpPr/>
          </xdr:nvSpPr>
          <xdr:spPr>
            <a:xfrm>
              <a:off x="4712074" y="3055284"/>
              <a:ext cx="4533900" cy="1281392"/>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r>
                <a:rPr lang="es-ES" sz="1100" i="0">
                  <a:solidFill>
                    <a:schemeClr val="dk1"/>
                  </a:solidFill>
                  <a:effectLst/>
                  <a:latin typeface="Cambria Math" panose="02040503050406030204" pitchFamily="18" charset="0"/>
                  <a:ea typeface="+mn-ea"/>
                  <a:cs typeface="+mn-cs"/>
                </a:rPr>
                <a:t>𝑇𝐸𝑊𝐼=𝑃𝐶𝐴 𝑥 𝐿 𝑥 𝑛+ [𝑃𝐶𝐴 𝑥 𝑚 𝑥 (1− 𝛼_𝑟𝑒𝑐𝑢𝑝𝑒𝑟𝑎𝑐𝑖ó𝑛 )]+𝑛 𝑥 𝐸_𝑎𝑛𝑢𝑎𝑙  𝑥 𝛽</a:t>
              </a:r>
              <a:endParaRPr lang="es-ES" sz="1100"/>
            </a:p>
            <a:p>
              <a:pPr algn="l"/>
              <a:endParaRPr lang="es-ES" sz="1140"/>
            </a:p>
            <a:p>
              <a:pPr algn="l"/>
              <a:r>
                <a:rPr lang="es-ES" sz="1140"/>
                <a:t>Compuesto</a:t>
              </a:r>
              <a:r>
                <a:rPr lang="es-ES" sz="1140" baseline="0"/>
                <a:t> por </a:t>
              </a:r>
              <a:r>
                <a:rPr lang="es-ES" sz="1140"/>
                <a:t>tres sumandos son respectivamente</a:t>
              </a:r>
              <a:r>
                <a:rPr lang="es-ES" sz="1140" baseline="0"/>
                <a:t> el impacto por fugas, recuperación de las pérdidas, e impacto debido al consumo de energía.</a:t>
              </a:r>
              <a:endParaRPr lang="es-ES" sz="1140"/>
            </a:p>
          </xdr:txBody>
        </xdr:sp>
      </mc:Fallback>
    </mc:AlternateContent>
    <xdr:clientData/>
  </xdr:twoCellAnchor>
  <xdr:twoCellAnchor>
    <xdr:from>
      <xdr:col>8</xdr:col>
      <xdr:colOff>0</xdr:colOff>
      <xdr:row>37</xdr:row>
      <xdr:rowOff>57150</xdr:rowOff>
    </xdr:from>
    <xdr:to>
      <xdr:col>13</xdr:col>
      <xdr:colOff>723900</xdr:colOff>
      <xdr:row>38</xdr:row>
      <xdr:rowOff>142875</xdr:rowOff>
    </xdr:to>
    <mc:AlternateContent xmlns:mc="http://schemas.openxmlformats.org/markup-compatibility/2006" xmlns:a14="http://schemas.microsoft.com/office/drawing/2010/main">
      <mc:Choice Requires="a14">
        <xdr:sp macro="" textlink="">
          <xdr:nvSpPr>
            <xdr:cNvPr id="13" name="Rectángulo 12"/>
            <xdr:cNvSpPr/>
          </xdr:nvSpPr>
          <xdr:spPr>
            <a:xfrm>
              <a:off x="4733925" y="7096125"/>
              <a:ext cx="4533900" cy="2857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14:m>
                <m:oMathPara xmlns:m="http://schemas.openxmlformats.org/officeDocument/2006/math">
                  <m:oMathParaPr>
                    <m:jc m:val="centerGroup"/>
                  </m:oMathParaPr>
                  <m:oMath xmlns:m="http://schemas.openxmlformats.org/officeDocument/2006/math">
                    <m:sSub>
                      <m:sSubPr>
                        <m:ctrlPr>
                          <a:rPr lang="es-ES" sz="1100" i="1">
                            <a:solidFill>
                              <a:schemeClr val="dk1"/>
                            </a:solidFill>
                            <a:effectLst/>
                            <a:latin typeface="Cambria Math" panose="02040503050406030204" pitchFamily="18" charset="0"/>
                            <a:ea typeface="+mn-ea"/>
                            <a:cs typeface="+mn-cs"/>
                          </a:rPr>
                        </m:ctrlPr>
                      </m:sSubPr>
                      <m:e>
                        <m:r>
                          <a:rPr lang="es-ES" sz="1100" i="1">
                            <a:solidFill>
                              <a:schemeClr val="dk1"/>
                            </a:solidFill>
                            <a:effectLst/>
                            <a:latin typeface="Cambria Math" panose="02040503050406030204" pitchFamily="18" charset="0"/>
                            <a:ea typeface="+mn-ea"/>
                            <a:cs typeface="+mn-cs"/>
                          </a:rPr>
                          <m:t>𝑃𝐶𝐴</m:t>
                        </m:r>
                      </m:e>
                      <m:sub>
                        <m:r>
                          <a:rPr lang="es-ES" sz="1100" i="1">
                            <a:solidFill>
                              <a:schemeClr val="dk1"/>
                            </a:solidFill>
                            <a:effectLst/>
                            <a:latin typeface="Cambria Math" panose="02040503050406030204" pitchFamily="18" charset="0"/>
                            <a:ea typeface="+mn-ea"/>
                            <a:cs typeface="+mn-cs"/>
                          </a:rPr>
                          <m:t>𝑖</m:t>
                        </m:r>
                      </m:sub>
                    </m:sSub>
                    <m:r>
                      <a:rPr lang="es-ES" sz="1100" i="1">
                        <a:solidFill>
                          <a:schemeClr val="dk1"/>
                        </a:solidFill>
                        <a:effectLst/>
                        <a:latin typeface="Cambria Math" panose="02040503050406030204" pitchFamily="18" charset="0"/>
                        <a:ea typeface="+mn-ea"/>
                        <a:cs typeface="+mn-cs"/>
                      </a:rPr>
                      <m:t> </m:t>
                    </m:r>
                    <m:r>
                      <a:rPr lang="es-ES" sz="1100" i="1">
                        <a:solidFill>
                          <a:schemeClr val="dk1"/>
                        </a:solidFill>
                        <a:effectLst/>
                        <a:latin typeface="Cambria Math" panose="02040503050406030204" pitchFamily="18" charset="0"/>
                        <a:ea typeface="+mn-ea"/>
                        <a:cs typeface="+mn-cs"/>
                      </a:rPr>
                      <m:t>𝑥</m:t>
                    </m:r>
                    <m:r>
                      <a:rPr lang="es-ES" sz="1100" i="1">
                        <a:solidFill>
                          <a:schemeClr val="dk1"/>
                        </a:solidFill>
                        <a:effectLst/>
                        <a:latin typeface="Cambria Math" panose="02040503050406030204" pitchFamily="18" charset="0"/>
                        <a:ea typeface="+mn-ea"/>
                        <a:cs typeface="+mn-cs"/>
                      </a:rPr>
                      <m:t> </m:t>
                    </m:r>
                    <m:sSub>
                      <m:sSubPr>
                        <m:ctrlPr>
                          <a:rPr lang="es-ES" sz="1100" i="1">
                            <a:solidFill>
                              <a:schemeClr val="dk1"/>
                            </a:solidFill>
                            <a:effectLst/>
                            <a:latin typeface="Cambria Math" panose="02040503050406030204" pitchFamily="18" charset="0"/>
                            <a:ea typeface="+mn-ea"/>
                            <a:cs typeface="+mn-cs"/>
                          </a:rPr>
                        </m:ctrlPr>
                      </m:sSubPr>
                      <m:e>
                        <m:r>
                          <a:rPr lang="es-ES" sz="1100" i="1">
                            <a:solidFill>
                              <a:schemeClr val="dk1"/>
                            </a:solidFill>
                            <a:effectLst/>
                            <a:latin typeface="Cambria Math" panose="02040503050406030204" pitchFamily="18" charset="0"/>
                            <a:ea typeface="+mn-ea"/>
                            <a:cs typeface="+mn-cs"/>
                          </a:rPr>
                          <m:t>𝑚</m:t>
                        </m:r>
                      </m:e>
                      <m:sub>
                        <m:r>
                          <a:rPr lang="es-ES" sz="1100" i="1">
                            <a:solidFill>
                              <a:schemeClr val="dk1"/>
                            </a:solidFill>
                            <a:effectLst/>
                            <a:latin typeface="Cambria Math" panose="02040503050406030204" pitchFamily="18" charset="0"/>
                            <a:ea typeface="+mn-ea"/>
                            <a:cs typeface="+mn-cs"/>
                          </a:rPr>
                          <m:t>𝑖</m:t>
                        </m:r>
                      </m:sub>
                    </m:sSub>
                    <m:r>
                      <a:rPr lang="es-ES" sz="1100" i="1">
                        <a:solidFill>
                          <a:schemeClr val="dk1"/>
                        </a:solidFill>
                        <a:effectLst/>
                        <a:latin typeface="Cambria Math" panose="02040503050406030204" pitchFamily="18" charset="0"/>
                        <a:ea typeface="+mn-ea"/>
                        <a:cs typeface="+mn-cs"/>
                      </a:rPr>
                      <m:t> </m:t>
                    </m:r>
                    <m:r>
                      <a:rPr lang="es-ES" sz="1100" i="1">
                        <a:solidFill>
                          <a:schemeClr val="dk1"/>
                        </a:solidFill>
                        <a:effectLst/>
                        <a:latin typeface="Cambria Math" panose="02040503050406030204" pitchFamily="18" charset="0"/>
                        <a:ea typeface="+mn-ea"/>
                        <a:cs typeface="+mn-cs"/>
                      </a:rPr>
                      <m:t>𝑥</m:t>
                    </m:r>
                    <m:r>
                      <a:rPr lang="es-ES" sz="1100" i="1">
                        <a:solidFill>
                          <a:schemeClr val="dk1"/>
                        </a:solidFill>
                        <a:effectLst/>
                        <a:latin typeface="Cambria Math" panose="02040503050406030204" pitchFamily="18" charset="0"/>
                        <a:ea typeface="+mn-ea"/>
                        <a:cs typeface="+mn-cs"/>
                      </a:rPr>
                      <m:t> </m:t>
                    </m:r>
                    <m:d>
                      <m:dPr>
                        <m:ctrlPr>
                          <a:rPr lang="es-ES" sz="1100" i="1">
                            <a:solidFill>
                              <a:schemeClr val="dk1"/>
                            </a:solidFill>
                            <a:effectLst/>
                            <a:latin typeface="Cambria Math" panose="02040503050406030204" pitchFamily="18" charset="0"/>
                            <a:ea typeface="+mn-ea"/>
                            <a:cs typeface="+mn-cs"/>
                          </a:rPr>
                        </m:ctrlPr>
                      </m:dPr>
                      <m:e>
                        <m:r>
                          <a:rPr lang="es-ES" sz="1100" i="1">
                            <a:solidFill>
                              <a:schemeClr val="dk1"/>
                            </a:solidFill>
                            <a:effectLst/>
                            <a:latin typeface="Cambria Math" panose="02040503050406030204" pitchFamily="18" charset="0"/>
                            <a:ea typeface="+mn-ea"/>
                            <a:cs typeface="+mn-cs"/>
                          </a:rPr>
                          <m:t>1− </m:t>
                        </m:r>
                        <m:sSub>
                          <m:sSubPr>
                            <m:ctrlPr>
                              <a:rPr lang="es-ES" sz="1100" i="1">
                                <a:solidFill>
                                  <a:schemeClr val="dk1"/>
                                </a:solidFill>
                                <a:effectLst/>
                                <a:latin typeface="Cambria Math" panose="02040503050406030204" pitchFamily="18" charset="0"/>
                                <a:ea typeface="+mn-ea"/>
                                <a:cs typeface="+mn-cs"/>
                              </a:rPr>
                            </m:ctrlPr>
                          </m:sSubPr>
                          <m:e>
                            <m:r>
                              <a:rPr lang="es-ES" sz="1100" i="1">
                                <a:solidFill>
                                  <a:schemeClr val="dk1"/>
                                </a:solidFill>
                                <a:effectLst/>
                                <a:latin typeface="Cambria Math" panose="02040503050406030204" pitchFamily="18" charset="0"/>
                                <a:ea typeface="+mn-ea"/>
                                <a:cs typeface="+mn-cs"/>
                              </a:rPr>
                              <m:t>𝛼</m:t>
                            </m:r>
                          </m:e>
                          <m:sub>
                            <m:r>
                              <a:rPr lang="es-ES" sz="1100" i="1">
                                <a:solidFill>
                                  <a:schemeClr val="dk1"/>
                                </a:solidFill>
                                <a:effectLst/>
                                <a:latin typeface="Cambria Math" panose="02040503050406030204" pitchFamily="18" charset="0"/>
                                <a:ea typeface="+mn-ea"/>
                                <a:cs typeface="+mn-cs"/>
                              </a:rPr>
                              <m:t>𝑖</m:t>
                            </m:r>
                          </m:sub>
                        </m:sSub>
                      </m:e>
                    </m:d>
                  </m:oMath>
                </m:oMathPara>
              </a14:m>
              <a:endParaRPr lang="es-ES" sz="1140"/>
            </a:p>
          </xdr:txBody>
        </xdr:sp>
      </mc:Choice>
      <mc:Fallback xmlns="">
        <xdr:sp macro="" textlink="">
          <xdr:nvSpPr>
            <xdr:cNvPr id="13" name="Rectángulo 12"/>
            <xdr:cNvSpPr/>
          </xdr:nvSpPr>
          <xdr:spPr>
            <a:xfrm>
              <a:off x="4733925" y="7096125"/>
              <a:ext cx="4533900" cy="2857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r>
                <a:rPr lang="es-ES" sz="1100" i="0">
                  <a:solidFill>
                    <a:schemeClr val="dk1"/>
                  </a:solidFill>
                  <a:effectLst/>
                  <a:latin typeface="+mn-lt"/>
                  <a:ea typeface="+mn-ea"/>
                  <a:cs typeface="+mn-cs"/>
                </a:rPr>
                <a:t>〖𝑃𝐶𝐴〗_𝑖  𝑥 𝑚_𝑖  𝑥 (1− 𝛼_𝑖 )</a:t>
              </a:r>
              <a:endParaRPr lang="es-ES" sz="1140"/>
            </a:p>
          </xdr:txBody>
        </xdr:sp>
      </mc:Fallback>
    </mc:AlternateContent>
    <xdr:clientData/>
  </xdr:twoCellAnchor>
  <xdr:twoCellAnchor>
    <xdr:from>
      <xdr:col>9</xdr:col>
      <xdr:colOff>358589</xdr:colOff>
      <xdr:row>67</xdr:row>
      <xdr:rowOff>179295</xdr:rowOff>
    </xdr:from>
    <xdr:to>
      <xdr:col>15</xdr:col>
      <xdr:colOff>358589</xdr:colOff>
      <xdr:row>81</xdr:row>
      <xdr:rowOff>100853</xdr:rowOff>
    </xdr:to>
    <xdr:graphicFrame macro="">
      <xdr:nvGraphicFramePr>
        <xdr:cNvPr id="14" name="1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6</xdr:col>
      <xdr:colOff>0</xdr:colOff>
      <xdr:row>75</xdr:row>
      <xdr:rowOff>11206</xdr:rowOff>
    </xdr:from>
    <xdr:to>
      <xdr:col>8</xdr:col>
      <xdr:colOff>727200</xdr:colOff>
      <xdr:row>79</xdr:row>
      <xdr:rowOff>190345</xdr:rowOff>
    </xdr:to>
    <xdr:pic>
      <xdr:nvPicPr>
        <xdr:cNvPr id="15" name="14 Imagen"/>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092824" y="14074588"/>
          <a:ext cx="2441700" cy="985963"/>
        </a:xfrm>
        <a:prstGeom prst="rect">
          <a:avLst/>
        </a:prstGeom>
      </xdr:spPr>
    </xdr:pic>
    <xdr:clientData/>
  </xdr:twoCellAnchor>
  <xdr:twoCellAnchor editAs="absolute">
    <xdr:from>
      <xdr:col>16</xdr:col>
      <xdr:colOff>0</xdr:colOff>
      <xdr:row>64</xdr:row>
      <xdr:rowOff>171450</xdr:rowOff>
    </xdr:from>
    <xdr:to>
      <xdr:col>17</xdr:col>
      <xdr:colOff>523875</xdr:colOff>
      <xdr:row>71</xdr:row>
      <xdr:rowOff>133350</xdr:rowOff>
    </xdr:to>
    <xdr:pic>
      <xdr:nvPicPr>
        <xdr:cNvPr id="18" name="Picture 192" descr="MCj04326740000[1]">
          <a:hlinkClick xmlns:r="http://schemas.openxmlformats.org/officeDocument/2006/relationships" r:id="rId4" tooltip="HOJA DE INICIO"/>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10903324" y="13256559"/>
          <a:ext cx="1285875" cy="1372160"/>
        </a:xfrm>
        <a:prstGeom prst="rect">
          <a:avLst/>
        </a:prstGeom>
        <a:noFill/>
        <a:ln w="9525">
          <a:noFill/>
          <a:miter lim="800000"/>
          <a:headEnd/>
          <a:tailEnd/>
        </a:ln>
      </xdr:spPr>
    </xdr:pic>
    <xdr:clientData fPrintsWithSheet="0"/>
  </xdr:twoCellAnchor>
  <xdr:twoCellAnchor editAs="absolute">
    <xdr:from>
      <xdr:col>16</xdr:col>
      <xdr:colOff>0</xdr:colOff>
      <xdr:row>69</xdr:row>
      <xdr:rowOff>123825</xdr:rowOff>
    </xdr:from>
    <xdr:to>
      <xdr:col>17</xdr:col>
      <xdr:colOff>523875</xdr:colOff>
      <xdr:row>76</xdr:row>
      <xdr:rowOff>85725</xdr:rowOff>
    </xdr:to>
    <xdr:pic>
      <xdr:nvPicPr>
        <xdr:cNvPr id="19" name="Picture 192" descr="MCj04326740000[1]">
          <a:hlinkClick xmlns:r="http://schemas.openxmlformats.org/officeDocument/2006/relationships" r:id="rId6" tooltip="HOJA DE INICIO"/>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10903324" y="14215782"/>
          <a:ext cx="1285875" cy="1373842"/>
        </a:xfrm>
        <a:prstGeom prst="rect">
          <a:avLst/>
        </a:prstGeom>
        <a:noFill/>
        <a:ln w="9525">
          <a:noFill/>
          <a:miter lim="800000"/>
          <a:headEnd/>
          <a:tailEnd/>
        </a:ln>
      </xdr:spPr>
    </xdr:pic>
    <xdr:clientData fPrintsWithSheet="0"/>
  </xdr:twoCellAnchor>
  <xdr:twoCellAnchor>
    <xdr:from>
      <xdr:col>6</xdr:col>
      <xdr:colOff>0</xdr:colOff>
      <xdr:row>70</xdr:row>
      <xdr:rowOff>190500</xdr:rowOff>
    </xdr:from>
    <xdr:to>
      <xdr:col>9</xdr:col>
      <xdr:colOff>57150</xdr:colOff>
      <xdr:row>73</xdr:row>
      <xdr:rowOff>180975</xdr:rowOff>
    </xdr:to>
    <xdr:sp macro="[0]!CreaPDF" textlink="">
      <xdr:nvSpPr>
        <xdr:cNvPr id="3" name="2 Pergamino vertical"/>
        <xdr:cNvSpPr/>
      </xdr:nvSpPr>
      <xdr:spPr>
        <a:xfrm>
          <a:off x="3086100" y="14430375"/>
          <a:ext cx="2533650" cy="590550"/>
        </a:xfrm>
        <a:prstGeom prst="verticalScroll">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s-ES" sz="1800"/>
            <a:t>IMPRIMIR</a:t>
          </a:r>
          <a:r>
            <a:rPr lang="es-ES" sz="1800" baseline="0"/>
            <a:t> INFORME</a:t>
          </a:r>
          <a:endParaRPr lang="es-ES" sz="1800"/>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12</xdr:col>
      <xdr:colOff>47625</xdr:colOff>
      <xdr:row>0</xdr:row>
      <xdr:rowOff>9525</xdr:rowOff>
    </xdr:from>
    <xdr:to>
      <xdr:col>13</xdr:col>
      <xdr:colOff>537424</xdr:colOff>
      <xdr:row>5</xdr:row>
      <xdr:rowOff>0</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05725" y="9525"/>
          <a:ext cx="1251799" cy="942975"/>
        </a:xfrm>
        <a:prstGeom prst="rect">
          <a:avLst/>
        </a:prstGeom>
      </xdr:spPr>
    </xdr:pic>
    <xdr:clientData/>
  </xdr:twoCellAnchor>
  <xdr:twoCellAnchor editAs="oneCell">
    <xdr:from>
      <xdr:col>3</xdr:col>
      <xdr:colOff>47627</xdr:colOff>
      <xdr:row>15</xdr:row>
      <xdr:rowOff>168103</xdr:rowOff>
    </xdr:from>
    <xdr:to>
      <xdr:col>3</xdr:col>
      <xdr:colOff>714376</xdr:colOff>
      <xdr:row>18</xdr:row>
      <xdr:rowOff>131695</xdr:rowOff>
    </xdr:to>
    <xdr:pic>
      <xdr:nvPicPr>
        <xdr:cNvPr id="6" name="5 Imagen" descr="video tutorial.jpg">
          <a:hlinkClick xmlns:r="http://schemas.openxmlformats.org/officeDocument/2006/relationships" r:id="rId2"/>
        </xdr:cNvPr>
        <xdr:cNvPicPr>
          <a:picLocks noChangeAspect="1"/>
        </xdr:cNvPicPr>
      </xdr:nvPicPr>
      <xdr:blipFill>
        <a:blip xmlns:r="http://schemas.openxmlformats.org/officeDocument/2006/relationships" r:embed="rId3" cstate="print"/>
        <a:stretch>
          <a:fillRect/>
        </a:stretch>
      </xdr:blipFill>
      <xdr:spPr>
        <a:xfrm>
          <a:off x="1924052" y="3120853"/>
          <a:ext cx="666749" cy="535092"/>
        </a:xfrm>
        <a:prstGeom prst="rect">
          <a:avLst/>
        </a:prstGeom>
      </xdr:spPr>
    </xdr:pic>
    <xdr:clientData/>
  </xdr:twoCellAnchor>
  <xdr:twoCellAnchor>
    <xdr:from>
      <xdr:col>1</xdr:col>
      <xdr:colOff>371475</xdr:colOff>
      <xdr:row>15</xdr:row>
      <xdr:rowOff>123825</xdr:rowOff>
    </xdr:from>
    <xdr:to>
      <xdr:col>2</xdr:col>
      <xdr:colOff>695325</xdr:colOff>
      <xdr:row>18</xdr:row>
      <xdr:rowOff>180975</xdr:rowOff>
    </xdr:to>
    <xdr:sp macro="" textlink="">
      <xdr:nvSpPr>
        <xdr:cNvPr id="7" name="6 Flecha derecha"/>
        <xdr:cNvSpPr/>
      </xdr:nvSpPr>
      <xdr:spPr>
        <a:xfrm>
          <a:off x="552450" y="3076575"/>
          <a:ext cx="1171575" cy="6286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a:t>Ver vídeo</a:t>
          </a:r>
        </a:p>
      </xdr:txBody>
    </xdr:sp>
    <xdr:clientData/>
  </xdr:twoCellAnchor>
  <xdr:twoCellAnchor editAs="absolute">
    <xdr:from>
      <xdr:col>10</xdr:col>
      <xdr:colOff>523875</xdr:colOff>
      <xdr:row>7</xdr:row>
      <xdr:rowOff>0</xdr:rowOff>
    </xdr:from>
    <xdr:to>
      <xdr:col>12</xdr:col>
      <xdr:colOff>285750</xdr:colOff>
      <xdr:row>13</xdr:row>
      <xdr:rowOff>161925</xdr:rowOff>
    </xdr:to>
    <xdr:pic>
      <xdr:nvPicPr>
        <xdr:cNvPr id="11" name="Picture 192" descr="MCj04326740000[1]">
          <a:hlinkClick xmlns:r="http://schemas.openxmlformats.org/officeDocument/2006/relationships" r:id="rId4" tooltip="HOJA DE INICIO"/>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7658100" y="1352550"/>
          <a:ext cx="1285875" cy="1362075"/>
        </a:xfrm>
        <a:prstGeom prst="rect">
          <a:avLst/>
        </a:prstGeom>
        <a:noFill/>
        <a:ln w="9525">
          <a:noFill/>
          <a:miter lim="800000"/>
          <a:headEnd/>
          <a:tailEnd/>
        </a:ln>
      </xdr:spPr>
    </xdr:pic>
    <xdr:clientData fPrintsWithSheet="0"/>
  </xdr:twoCellAnchor>
  <xdr:twoCellAnchor editAs="oneCell">
    <xdr:from>
      <xdr:col>12</xdr:col>
      <xdr:colOff>238125</xdr:colOff>
      <xdr:row>22</xdr:row>
      <xdr:rowOff>66676</xdr:rowOff>
    </xdr:from>
    <xdr:to>
      <xdr:col>13</xdr:col>
      <xdr:colOff>409575</xdr:colOff>
      <xdr:row>27</xdr:row>
      <xdr:rowOff>47626</xdr:rowOff>
    </xdr:to>
    <xdr:pic>
      <xdr:nvPicPr>
        <xdr:cNvPr id="13" name="12 Imagen">
          <a:hlinkClick xmlns:r="http://schemas.openxmlformats.org/officeDocument/2006/relationships" r:id="rId4"/>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896225" y="4352926"/>
          <a:ext cx="933450" cy="933450"/>
        </a:xfrm>
        <a:prstGeom prst="rect">
          <a:avLst/>
        </a:prstGeom>
      </xdr:spPr>
    </xdr:pic>
    <xdr:clientData/>
  </xdr:twoCellAnchor>
  <xdr:twoCellAnchor>
    <xdr:from>
      <xdr:col>10</xdr:col>
      <xdr:colOff>180975</xdr:colOff>
      <xdr:row>28</xdr:row>
      <xdr:rowOff>142874</xdr:rowOff>
    </xdr:from>
    <xdr:to>
      <xdr:col>13</xdr:col>
      <xdr:colOff>133350</xdr:colOff>
      <xdr:row>37</xdr:row>
      <xdr:rowOff>19049</xdr:rowOff>
    </xdr:to>
    <xdr:sp macro="" textlink="">
      <xdr:nvSpPr>
        <xdr:cNvPr id="14" name="13 Flecha izquierda"/>
        <xdr:cNvSpPr/>
      </xdr:nvSpPr>
      <xdr:spPr>
        <a:xfrm>
          <a:off x="6315075" y="5572124"/>
          <a:ext cx="2238375" cy="1590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a:t>Puedes</a:t>
          </a:r>
          <a:r>
            <a:rPr lang="es-ES" sz="1100" baseline="0"/>
            <a:t> ir actualizando esta tabla en base al Apéndice 1 Tabla A de la IF 02 del RSIF</a:t>
          </a:r>
          <a:endParaRPr lang="es-ES" sz="1100"/>
        </a:p>
      </xdr:txBody>
    </xdr:sp>
    <xdr:clientData/>
  </xdr:twoCellAnchor>
  <xdr:twoCellAnchor>
    <xdr:from>
      <xdr:col>5</xdr:col>
      <xdr:colOff>133350</xdr:colOff>
      <xdr:row>39</xdr:row>
      <xdr:rowOff>142874</xdr:rowOff>
    </xdr:from>
    <xdr:to>
      <xdr:col>13</xdr:col>
      <xdr:colOff>619124</xdr:colOff>
      <xdr:row>52</xdr:row>
      <xdr:rowOff>76200</xdr:rowOff>
    </xdr:to>
    <xdr:sp macro="" textlink="">
      <xdr:nvSpPr>
        <xdr:cNvPr id="15" name="14 Esquina doblada"/>
        <xdr:cNvSpPr/>
      </xdr:nvSpPr>
      <xdr:spPr>
        <a:xfrm>
          <a:off x="3038475" y="7667624"/>
          <a:ext cx="7000874" cy="2409826"/>
        </a:xfrm>
        <a:prstGeom prst="foldedCorner">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r>
            <a:rPr lang="es-ES" sz="1100"/>
            <a:t>Recuerda que: </a:t>
          </a:r>
          <a:br>
            <a:rPr lang="es-ES" sz="1100"/>
          </a:br>
          <a:r>
            <a:rPr lang="es-ES" sz="1100"/>
            <a:t>A partir del 1 de enero de 2022 quedan</a:t>
          </a:r>
          <a:r>
            <a:rPr lang="es-ES" sz="1100" baseline="0"/>
            <a:t> prohibidas la comercialización de </a:t>
          </a:r>
          <a:r>
            <a:rPr lang="es-ES" sz="1100" b="0" i="0" u="none" strike="noStrike" baseline="0" smtClean="0">
              <a:solidFill>
                <a:schemeClr val="dk1"/>
              </a:solidFill>
              <a:latin typeface="+mn-lt"/>
              <a:ea typeface="+mn-ea"/>
              <a:cs typeface="+mn-cs"/>
            </a:rPr>
            <a:t> Centrales frigoríficas multicompresor compactas, para uso comercial, con una capacidad valorada igual o superior a 40 kW, que contengan gases fluorados de efecto invernadero, o cuyo funcionamiento dependa de ellos, con un PCA igual o superior a 150, excepto en los circuitos refrigerantes primarios de los sistemas en cascada, en que pueden emplearse gases fluorados de efecto invernadero con un PCA inferior a 1500.</a:t>
          </a:r>
        </a:p>
        <a:p>
          <a:r>
            <a:rPr lang="es-ES" sz="1100" b="0" i="0" u="none" strike="noStrike" baseline="0" smtClean="0">
              <a:solidFill>
                <a:schemeClr val="dk1"/>
              </a:solidFill>
              <a:latin typeface="+mn-lt"/>
              <a:ea typeface="+mn-ea"/>
              <a:cs typeface="+mn-cs"/>
            </a:rPr>
            <a:t>A partir del 1 de enero de 2025 queda prohibida la comercialización de  Sistemas partidos simples de aire acondicionado que contengan menos de 3 kg de gases fluorados de efecto invernadero o cuyo funcionamiento dependa de ellos, con un PCA igual o superior a 750.</a:t>
          </a:r>
        </a:p>
        <a:p>
          <a:r>
            <a:rPr lang="es-ES" sz="1100" b="0" i="0" u="none" strike="noStrike" baseline="0" smtClean="0">
              <a:solidFill>
                <a:schemeClr val="dk1"/>
              </a:solidFill>
              <a:latin typeface="+mn-lt"/>
              <a:ea typeface="+mn-ea"/>
              <a:cs typeface="+mn-cs"/>
            </a:rPr>
            <a:t>Etc. </a:t>
          </a:r>
          <a:br>
            <a:rPr lang="es-ES" sz="1100" b="0" i="0" u="none" strike="noStrike" baseline="0" smtClean="0">
              <a:solidFill>
                <a:schemeClr val="dk1"/>
              </a:solidFill>
              <a:latin typeface="+mn-lt"/>
              <a:ea typeface="+mn-ea"/>
              <a:cs typeface="+mn-cs"/>
            </a:rPr>
          </a:br>
          <a:r>
            <a:rPr lang="es-ES" sz="1100" b="0" i="0" u="none" strike="noStrike" baseline="0" smtClean="0">
              <a:solidFill>
                <a:schemeClr val="dk1"/>
              </a:solidFill>
              <a:latin typeface="+mn-lt"/>
              <a:ea typeface="+mn-ea"/>
              <a:cs typeface="+mn-cs"/>
            </a:rPr>
            <a:t>Ver  Reglamento (UE) 517/2014, del Parlamento y del Consejo, de 16 de abril.</a:t>
          </a:r>
          <a:endParaRPr lang="es-ES" sz="1100"/>
        </a:p>
      </xdr:txBody>
    </xdr:sp>
    <xdr:clientData/>
  </xdr:twoCellAnchor>
  <xdr:twoCellAnchor editAs="absolute">
    <xdr:from>
      <xdr:col>10</xdr:col>
      <xdr:colOff>410308</xdr:colOff>
      <xdr:row>49</xdr:row>
      <xdr:rowOff>7327</xdr:rowOff>
    </xdr:from>
    <xdr:to>
      <xdr:col>12</xdr:col>
      <xdr:colOff>172183</xdr:colOff>
      <xdr:row>56</xdr:row>
      <xdr:rowOff>22713</xdr:rowOff>
    </xdr:to>
    <xdr:pic>
      <xdr:nvPicPr>
        <xdr:cNvPr id="10" name="Picture 192" descr="MCj04326740000[1]">
          <a:hlinkClick xmlns:r="http://schemas.openxmlformats.org/officeDocument/2006/relationships" r:id="rId4" tooltip="HOJA DE INICIO"/>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7561385" y="9415096"/>
          <a:ext cx="1285875" cy="1348886"/>
        </a:xfrm>
        <a:prstGeom prst="rect">
          <a:avLst/>
        </a:prstGeom>
        <a:noFill/>
        <a:ln w="9525">
          <a:noFill/>
          <a:miter lim="800000"/>
          <a:headEnd/>
          <a:tailEnd/>
        </a:ln>
      </xdr:spPr>
    </xdr:pic>
    <xdr:clientData fPrintsWithSheet="0"/>
  </xdr:twoCellAnchor>
  <xdr:twoCellAnchor editAs="absolute">
    <xdr:from>
      <xdr:col>10</xdr:col>
      <xdr:colOff>381000</xdr:colOff>
      <xdr:row>72</xdr:row>
      <xdr:rowOff>0</xdr:rowOff>
    </xdr:from>
    <xdr:to>
      <xdr:col>12</xdr:col>
      <xdr:colOff>142875</xdr:colOff>
      <xdr:row>79</xdr:row>
      <xdr:rowOff>8059</xdr:rowOff>
    </xdr:to>
    <xdr:pic>
      <xdr:nvPicPr>
        <xdr:cNvPr id="16" name="Picture 192" descr="MCj04326740000[1]">
          <a:hlinkClick xmlns:r="http://schemas.openxmlformats.org/officeDocument/2006/relationships" r:id="rId4" tooltip="HOJA DE INICIO"/>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7532077" y="13789269"/>
          <a:ext cx="1285875" cy="1348886"/>
        </a:xfrm>
        <a:prstGeom prst="rect">
          <a:avLst/>
        </a:prstGeom>
        <a:noFill/>
        <a:ln w="9525">
          <a:noFill/>
          <a:miter lim="800000"/>
          <a:headEnd/>
          <a:tailEnd/>
        </a:ln>
      </xdr:spPr>
    </xdr:pic>
    <xdr:clientData fPrintsWithSheet="0"/>
  </xdr:twoCellAnchor>
  <xdr:twoCellAnchor editAs="absolute">
    <xdr:from>
      <xdr:col>10</xdr:col>
      <xdr:colOff>381000</xdr:colOff>
      <xdr:row>89</xdr:row>
      <xdr:rowOff>0</xdr:rowOff>
    </xdr:from>
    <xdr:to>
      <xdr:col>12</xdr:col>
      <xdr:colOff>142875</xdr:colOff>
      <xdr:row>96</xdr:row>
      <xdr:rowOff>15386</xdr:rowOff>
    </xdr:to>
    <xdr:pic>
      <xdr:nvPicPr>
        <xdr:cNvPr id="17" name="Picture 192" descr="MCj04326740000[1]">
          <a:hlinkClick xmlns:r="http://schemas.openxmlformats.org/officeDocument/2006/relationships" r:id="rId4" tooltip="HOJA DE INICIO"/>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7532077" y="17035096"/>
          <a:ext cx="1285875" cy="1348886"/>
        </a:xfrm>
        <a:prstGeom prst="rect">
          <a:avLst/>
        </a:prstGeom>
        <a:noFill/>
        <a:ln w="9525">
          <a:noFill/>
          <a:miter lim="800000"/>
          <a:headEnd/>
          <a:tailEnd/>
        </a:ln>
      </xdr:spPr>
    </xdr:pic>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12</xdr:col>
      <xdr:colOff>38100</xdr:colOff>
      <xdr:row>0</xdr:row>
      <xdr:rowOff>0</xdr:rowOff>
    </xdr:from>
    <xdr:to>
      <xdr:col>13</xdr:col>
      <xdr:colOff>527899</xdr:colOff>
      <xdr:row>4</xdr:row>
      <xdr:rowOff>180975</xdr:rowOff>
    </xdr:to>
    <xdr:pic>
      <xdr:nvPicPr>
        <xdr:cNvPr id="5" name="4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96200" y="0"/>
          <a:ext cx="1251799" cy="942975"/>
        </a:xfrm>
        <a:prstGeom prst="rect">
          <a:avLst/>
        </a:prstGeom>
      </xdr:spPr>
    </xdr:pic>
    <xdr:clientData/>
  </xdr:twoCellAnchor>
  <xdr:twoCellAnchor editAs="oneCell">
    <xdr:from>
      <xdr:col>3</xdr:col>
      <xdr:colOff>47627</xdr:colOff>
      <xdr:row>15</xdr:row>
      <xdr:rowOff>168103</xdr:rowOff>
    </xdr:from>
    <xdr:to>
      <xdr:col>3</xdr:col>
      <xdr:colOff>714376</xdr:colOff>
      <xdr:row>18</xdr:row>
      <xdr:rowOff>121215</xdr:rowOff>
    </xdr:to>
    <xdr:pic>
      <xdr:nvPicPr>
        <xdr:cNvPr id="6" name="5 Imagen" descr="video tutorial.jpg">
          <a:hlinkClick xmlns:r="http://schemas.openxmlformats.org/officeDocument/2006/relationships" r:id="rId2"/>
        </xdr:cNvPr>
        <xdr:cNvPicPr>
          <a:picLocks noChangeAspect="1"/>
        </xdr:cNvPicPr>
      </xdr:nvPicPr>
      <xdr:blipFill>
        <a:blip xmlns:r="http://schemas.openxmlformats.org/officeDocument/2006/relationships" r:embed="rId3" cstate="print"/>
        <a:stretch>
          <a:fillRect/>
        </a:stretch>
      </xdr:blipFill>
      <xdr:spPr>
        <a:xfrm>
          <a:off x="1924052" y="3120853"/>
          <a:ext cx="666749" cy="535092"/>
        </a:xfrm>
        <a:prstGeom prst="rect">
          <a:avLst/>
        </a:prstGeom>
      </xdr:spPr>
    </xdr:pic>
    <xdr:clientData/>
  </xdr:twoCellAnchor>
  <xdr:twoCellAnchor>
    <xdr:from>
      <xdr:col>1</xdr:col>
      <xdr:colOff>371475</xdr:colOff>
      <xdr:row>15</xdr:row>
      <xdr:rowOff>123825</xdr:rowOff>
    </xdr:from>
    <xdr:to>
      <xdr:col>2</xdr:col>
      <xdr:colOff>695325</xdr:colOff>
      <xdr:row>18</xdr:row>
      <xdr:rowOff>180975</xdr:rowOff>
    </xdr:to>
    <xdr:sp macro="" textlink="">
      <xdr:nvSpPr>
        <xdr:cNvPr id="7" name="6 Flecha derecha"/>
        <xdr:cNvSpPr/>
      </xdr:nvSpPr>
      <xdr:spPr>
        <a:xfrm>
          <a:off x="552450" y="3076575"/>
          <a:ext cx="1171575" cy="6286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100"/>
            <a:t>Ver vídeo</a:t>
          </a:r>
        </a:p>
      </xdr:txBody>
    </xdr:sp>
    <xdr:clientData/>
  </xdr:twoCellAnchor>
  <xdr:twoCellAnchor editAs="absolute">
    <xdr:from>
      <xdr:col>12</xdr:col>
      <xdr:colOff>18158</xdr:colOff>
      <xdr:row>6</xdr:row>
      <xdr:rowOff>0</xdr:rowOff>
    </xdr:from>
    <xdr:to>
      <xdr:col>13</xdr:col>
      <xdr:colOff>542033</xdr:colOff>
      <xdr:row>12</xdr:row>
      <xdr:rowOff>142620</xdr:rowOff>
    </xdr:to>
    <xdr:pic>
      <xdr:nvPicPr>
        <xdr:cNvPr id="8" name="Picture 192" descr="MCj04326740000[1]">
          <a:hlinkClick xmlns:r="http://schemas.openxmlformats.org/officeDocument/2006/relationships" r:id="rId4" tooltip="HOJA DE INICIO"/>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7658100" y="1152525"/>
          <a:ext cx="1285875" cy="1362075"/>
        </a:xfrm>
        <a:prstGeom prst="rect">
          <a:avLst/>
        </a:prstGeom>
        <a:noFill/>
        <a:ln w="9525">
          <a:noFill/>
          <a:miter lim="800000"/>
          <a:headEnd/>
          <a:tailEnd/>
        </a:ln>
      </xdr:spPr>
    </xdr:pic>
    <xdr:clientData fPrintsWithSheet="0"/>
  </xdr:twoCellAnchor>
  <xdr:twoCellAnchor editAs="oneCell">
    <xdr:from>
      <xdr:col>12</xdr:col>
      <xdr:colOff>238125</xdr:colOff>
      <xdr:row>21</xdr:row>
      <xdr:rowOff>57151</xdr:rowOff>
    </xdr:from>
    <xdr:to>
      <xdr:col>13</xdr:col>
      <xdr:colOff>409575</xdr:colOff>
      <xdr:row>25</xdr:row>
      <xdr:rowOff>186679</xdr:rowOff>
    </xdr:to>
    <xdr:pic>
      <xdr:nvPicPr>
        <xdr:cNvPr id="10" name="9 Imagen">
          <a:hlinkClick xmlns:r="http://schemas.openxmlformats.org/officeDocument/2006/relationships" r:id="rId6"/>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896225" y="4152901"/>
          <a:ext cx="933450" cy="933450"/>
        </a:xfrm>
        <a:prstGeom prst="rect">
          <a:avLst/>
        </a:prstGeom>
      </xdr:spPr>
    </xdr:pic>
    <xdr:clientData/>
  </xdr:twoCellAnchor>
  <xdr:twoCellAnchor editAs="absolute">
    <xdr:from>
      <xdr:col>12</xdr:col>
      <xdr:colOff>18158</xdr:colOff>
      <xdr:row>32</xdr:row>
      <xdr:rowOff>21025</xdr:rowOff>
    </xdr:from>
    <xdr:to>
      <xdr:col>13</xdr:col>
      <xdr:colOff>542033</xdr:colOff>
      <xdr:row>39</xdr:row>
      <xdr:rowOff>49600</xdr:rowOff>
    </xdr:to>
    <xdr:pic>
      <xdr:nvPicPr>
        <xdr:cNvPr id="11" name="Picture 192" descr="MCj04326740000[1]">
          <a:hlinkClick xmlns:r="http://schemas.openxmlformats.org/officeDocument/2006/relationships" r:id="rId4" tooltip="HOJA DE INICIO"/>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7658100" y="6324600"/>
          <a:ext cx="1285875" cy="1362075"/>
        </a:xfrm>
        <a:prstGeom prst="rect">
          <a:avLst/>
        </a:prstGeom>
        <a:noFill/>
        <a:ln w="9525">
          <a:noFill/>
          <a:miter lim="800000"/>
          <a:headEnd/>
          <a:tailEnd/>
        </a:ln>
      </xdr:spPr>
    </xdr:pic>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1038225</xdr:colOff>
      <xdr:row>15</xdr:row>
      <xdr:rowOff>95250</xdr:rowOff>
    </xdr:from>
    <xdr:to>
      <xdr:col>3</xdr:col>
      <xdr:colOff>209550</xdr:colOff>
      <xdr:row>17</xdr:row>
      <xdr:rowOff>152400</xdr:rowOff>
    </xdr:to>
    <xdr:pic>
      <xdr:nvPicPr>
        <xdr:cNvPr id="2" name="1 Imagen"/>
        <xdr:cNvPicPr>
          <a:picLocks noChangeAspect="1"/>
        </xdr:cNvPicPr>
      </xdr:nvPicPr>
      <xdr:blipFill>
        <a:blip xmlns:r="http://schemas.openxmlformats.org/officeDocument/2006/relationships" r:embed="rId1" cstate="print"/>
        <a:stretch>
          <a:fillRect/>
        </a:stretch>
      </xdr:blipFill>
      <xdr:spPr>
        <a:xfrm>
          <a:off x="3086100" y="3000375"/>
          <a:ext cx="5267325" cy="438150"/>
        </a:xfrm>
        <a:prstGeom prst="rect">
          <a:avLst/>
        </a:prstGeom>
      </xdr:spPr>
    </xdr:pic>
    <xdr:clientData/>
  </xdr:twoCellAnchor>
  <xdr:twoCellAnchor editAs="oneCell">
    <xdr:from>
      <xdr:col>1</xdr:col>
      <xdr:colOff>1619250</xdr:colOff>
      <xdr:row>20</xdr:row>
      <xdr:rowOff>161925</xdr:rowOff>
    </xdr:from>
    <xdr:to>
      <xdr:col>2</xdr:col>
      <xdr:colOff>1876425</xdr:colOff>
      <xdr:row>23</xdr:row>
      <xdr:rowOff>38100</xdr:rowOff>
    </xdr:to>
    <xdr:pic>
      <xdr:nvPicPr>
        <xdr:cNvPr id="3" name="2 Imagen"/>
        <xdr:cNvPicPr>
          <a:picLocks noChangeAspect="1"/>
        </xdr:cNvPicPr>
      </xdr:nvPicPr>
      <xdr:blipFill>
        <a:blip xmlns:r="http://schemas.openxmlformats.org/officeDocument/2006/relationships" r:embed="rId2" cstate="print"/>
        <a:stretch>
          <a:fillRect/>
        </a:stretch>
      </xdr:blipFill>
      <xdr:spPr>
        <a:xfrm>
          <a:off x="3667125" y="4019550"/>
          <a:ext cx="3638550" cy="447675"/>
        </a:xfrm>
        <a:prstGeom prst="rect">
          <a:avLst/>
        </a:prstGeom>
      </xdr:spPr>
    </xdr:pic>
    <xdr:clientData/>
  </xdr:twoCellAnchor>
  <xdr:twoCellAnchor>
    <xdr:from>
      <xdr:col>2</xdr:col>
      <xdr:colOff>2705100</xdr:colOff>
      <xdr:row>154</xdr:row>
      <xdr:rowOff>0</xdr:rowOff>
    </xdr:from>
    <xdr:to>
      <xdr:col>4</xdr:col>
      <xdr:colOff>1847850</xdr:colOff>
      <xdr:row>168</xdr:row>
      <xdr:rowOff>76200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2.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hyperlink" Target="http://formatec.iformacion.es/" TargetMode="External"/><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omments" Target="../comments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formatec.iformacion.es/"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formatec.iformacion.es/"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formatec.iformacion.es/course/category.php?id=17" TargetMode="External"/><Relationship Id="rId3" Type="http://schemas.openxmlformats.org/officeDocument/2006/relationships/hyperlink" Target="https://www.boe.es/buscar/act.php?id=BOE-A-2019-15228" TargetMode="External"/><Relationship Id="rId7" Type="http://schemas.openxmlformats.org/officeDocument/2006/relationships/hyperlink" Target="https://industria.gob.es/Calidad-Industrial/seguridadindustrial/instalacionesindustriales/instaciones-frigorificas/Paginas/reglamento-seguridad-rd-5522019.aspx" TargetMode="External"/><Relationship Id="rId2" Type="http://schemas.openxmlformats.org/officeDocument/2006/relationships/hyperlink" Target="mailto:marketing@cni-instaladores.com" TargetMode="External"/><Relationship Id="rId1" Type="http://schemas.openxmlformats.org/officeDocument/2006/relationships/hyperlink" Target="http://formatec.iformacion.es/" TargetMode="External"/><Relationship Id="rId6" Type="http://schemas.openxmlformats.org/officeDocument/2006/relationships/hyperlink" Target="https://energia.gob.es/desarrollo/EficienciaEnergetica/RITE/Reconocidos/Reconocidos/Otros%20documentos/Factores_emision_CO2.pdf" TargetMode="External"/><Relationship Id="rId5" Type="http://schemas.openxmlformats.org/officeDocument/2006/relationships/hyperlink" Target="https://www.boe.es/buscar/doc.php?id=DOUE-L-2014-81038" TargetMode="External"/><Relationship Id="rId10" Type="http://schemas.openxmlformats.org/officeDocument/2006/relationships/drawing" Target="../drawings/drawing5.xml"/><Relationship Id="rId4" Type="http://schemas.openxmlformats.org/officeDocument/2006/relationships/hyperlink" Target="https://www.boe.es/buscar/act.php?id=BOE-A-2007-15820"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R162"/>
  <sheetViews>
    <sheetView tabSelected="1" zoomScaleNormal="100" workbookViewId="0"/>
  </sheetViews>
  <sheetFormatPr baseColWidth="10" defaultRowHeight="15" x14ac:dyDescent="0.25"/>
  <cols>
    <col min="2" max="10" width="12.7109375" customWidth="1"/>
  </cols>
  <sheetData>
    <row r="1" spans="1:18" ht="15.75" thickBot="1" x14ac:dyDescent="0.3">
      <c r="A1" s="4"/>
      <c r="B1" s="4"/>
      <c r="C1" s="4"/>
      <c r="D1" s="4"/>
      <c r="E1" s="4"/>
      <c r="F1" s="4"/>
      <c r="G1" s="4"/>
      <c r="H1" s="4"/>
      <c r="I1" s="4"/>
      <c r="J1" s="4"/>
      <c r="K1" s="4"/>
      <c r="L1" s="4"/>
      <c r="M1" s="4"/>
      <c r="N1" s="4"/>
      <c r="O1" s="4"/>
      <c r="P1" s="4"/>
      <c r="Q1" s="4"/>
      <c r="R1" s="4"/>
    </row>
    <row r="2" spans="1:18" x14ac:dyDescent="0.25">
      <c r="A2" s="4"/>
      <c r="B2" s="107" t="s">
        <v>3</v>
      </c>
      <c r="C2" s="108"/>
      <c r="D2" s="108"/>
      <c r="E2" s="108"/>
      <c r="F2" s="108"/>
      <c r="G2" s="108"/>
      <c r="H2" s="108"/>
      <c r="I2" s="108"/>
      <c r="J2" s="109"/>
      <c r="K2" s="4"/>
      <c r="L2" s="4"/>
      <c r="M2" s="4"/>
      <c r="N2" s="4"/>
      <c r="O2" s="4"/>
      <c r="P2" s="4"/>
      <c r="Q2" s="4"/>
      <c r="R2" s="4"/>
    </row>
    <row r="3" spans="1:18" x14ac:dyDescent="0.25">
      <c r="A3" s="4"/>
      <c r="B3" s="110"/>
      <c r="C3" s="111"/>
      <c r="D3" s="111"/>
      <c r="E3" s="111"/>
      <c r="F3" s="111"/>
      <c r="G3" s="111"/>
      <c r="H3" s="111"/>
      <c r="I3" s="111"/>
      <c r="J3" s="112"/>
      <c r="K3" s="4"/>
      <c r="L3" s="4"/>
      <c r="M3" s="4"/>
      <c r="N3" s="4"/>
      <c r="O3" s="4"/>
      <c r="P3" s="4"/>
      <c r="Q3" s="4"/>
      <c r="R3" s="4"/>
    </row>
    <row r="4" spans="1:18" x14ac:dyDescent="0.25">
      <c r="A4" s="4"/>
      <c r="B4" s="110"/>
      <c r="C4" s="111"/>
      <c r="D4" s="111"/>
      <c r="E4" s="111"/>
      <c r="F4" s="111"/>
      <c r="G4" s="111"/>
      <c r="H4" s="111"/>
      <c r="I4" s="111"/>
      <c r="J4" s="112"/>
      <c r="K4" s="4"/>
      <c r="L4" s="4"/>
      <c r="M4" s="4"/>
      <c r="N4" s="4"/>
      <c r="O4" s="4"/>
      <c r="P4" s="4"/>
      <c r="Q4" s="4"/>
      <c r="R4" s="4"/>
    </row>
    <row r="5" spans="1:18" ht="15.75" thickBot="1" x14ac:dyDescent="0.3">
      <c r="A5" s="4"/>
      <c r="B5" s="113"/>
      <c r="C5" s="114"/>
      <c r="D5" s="114"/>
      <c r="E5" s="114"/>
      <c r="F5" s="114"/>
      <c r="G5" s="114"/>
      <c r="H5" s="114"/>
      <c r="I5" s="114"/>
      <c r="J5" s="115"/>
      <c r="K5" s="4"/>
      <c r="L5" s="4"/>
      <c r="M5" s="4"/>
      <c r="N5" s="4"/>
      <c r="O5" s="4"/>
      <c r="P5" s="4"/>
      <c r="Q5" s="4"/>
      <c r="R5" s="4"/>
    </row>
    <row r="6" spans="1:18" x14ac:dyDescent="0.25">
      <c r="A6" s="4"/>
      <c r="B6" s="4"/>
      <c r="C6" s="4"/>
      <c r="D6" s="4"/>
      <c r="E6" s="4"/>
      <c r="F6" s="4"/>
      <c r="G6" s="4"/>
      <c r="H6" s="4"/>
      <c r="I6" s="4"/>
      <c r="J6" s="4"/>
      <c r="K6" s="4"/>
      <c r="L6" s="4"/>
      <c r="M6" s="4"/>
      <c r="N6" s="4"/>
      <c r="O6" s="4"/>
      <c r="P6" s="4"/>
      <c r="Q6" s="4"/>
      <c r="R6" s="4"/>
    </row>
    <row r="7" spans="1:18" x14ac:dyDescent="0.25">
      <c r="A7" s="4"/>
      <c r="B7" s="4"/>
      <c r="C7" s="4"/>
      <c r="D7" s="4"/>
      <c r="E7" s="4"/>
      <c r="F7" s="4"/>
      <c r="G7" s="4"/>
      <c r="H7" s="4"/>
      <c r="I7" s="4"/>
      <c r="J7" s="4"/>
      <c r="K7" s="4"/>
      <c r="L7" s="4"/>
      <c r="M7" s="4"/>
      <c r="N7" s="4"/>
      <c r="O7" s="4"/>
      <c r="P7" s="4"/>
      <c r="Q7" s="4"/>
      <c r="R7" s="4"/>
    </row>
    <row r="8" spans="1:18" x14ac:dyDescent="0.25">
      <c r="A8" s="4"/>
      <c r="B8" s="116" t="s">
        <v>150</v>
      </c>
      <c r="C8" s="116"/>
      <c r="D8" s="116"/>
      <c r="E8" s="116"/>
      <c r="F8" s="116"/>
      <c r="G8" s="116"/>
      <c r="H8" s="116"/>
      <c r="I8" s="116"/>
      <c r="J8" s="116"/>
      <c r="K8" s="4"/>
      <c r="L8" s="4"/>
      <c r="M8" s="4"/>
      <c r="N8" s="4"/>
      <c r="O8" s="4"/>
      <c r="P8" s="4"/>
      <c r="Q8" s="4"/>
      <c r="R8" s="4"/>
    </row>
    <row r="9" spans="1:18" x14ac:dyDescent="0.25">
      <c r="A9" s="4"/>
      <c r="B9" s="116"/>
      <c r="C9" s="116"/>
      <c r="D9" s="116"/>
      <c r="E9" s="116"/>
      <c r="F9" s="116"/>
      <c r="G9" s="116"/>
      <c r="H9" s="116"/>
      <c r="I9" s="116"/>
      <c r="J9" s="116"/>
      <c r="K9" s="4"/>
      <c r="L9" s="4"/>
      <c r="M9" s="4"/>
      <c r="N9" s="4"/>
      <c r="O9" s="4"/>
      <c r="P9" s="4"/>
      <c r="Q9" s="4"/>
      <c r="R9" s="4"/>
    </row>
    <row r="10" spans="1:18" x14ac:dyDescent="0.25">
      <c r="A10" s="4"/>
      <c r="B10" s="116"/>
      <c r="C10" s="116"/>
      <c r="D10" s="116"/>
      <c r="E10" s="116"/>
      <c r="F10" s="116"/>
      <c r="G10" s="116"/>
      <c r="H10" s="116"/>
      <c r="I10" s="116"/>
      <c r="J10" s="116"/>
      <c r="K10" s="4"/>
      <c r="L10" s="4"/>
      <c r="M10" s="4"/>
      <c r="N10" s="4"/>
      <c r="O10" s="4"/>
      <c r="P10" s="4"/>
      <c r="Q10" s="4"/>
      <c r="R10" s="4"/>
    </row>
    <row r="11" spans="1:18" x14ac:dyDescent="0.25">
      <c r="A11" s="4"/>
      <c r="B11" s="117" t="s">
        <v>166</v>
      </c>
      <c r="C11" s="117"/>
      <c r="D11" s="5"/>
      <c r="E11" s="5"/>
      <c r="F11" s="5"/>
      <c r="G11" s="5"/>
      <c r="H11" s="5"/>
      <c r="I11" s="5"/>
      <c r="J11" s="5"/>
      <c r="K11" s="4"/>
      <c r="L11" s="4"/>
      <c r="M11" s="4"/>
      <c r="N11" s="4"/>
      <c r="O11" s="4"/>
      <c r="P11" s="4"/>
      <c r="Q11" s="4"/>
      <c r="R11" s="4"/>
    </row>
    <row r="12" spans="1:18" x14ac:dyDescent="0.25">
      <c r="A12" s="4"/>
      <c r="B12" s="120" t="s">
        <v>167</v>
      </c>
      <c r="C12" s="120"/>
      <c r="D12" s="120"/>
      <c r="E12" s="120"/>
      <c r="F12" s="120"/>
      <c r="G12" s="120"/>
      <c r="H12" s="120"/>
      <c r="I12" s="120"/>
      <c r="J12" s="120"/>
      <c r="K12" s="4"/>
      <c r="L12" s="4"/>
      <c r="M12" s="4"/>
      <c r="N12" s="4"/>
      <c r="O12" s="4"/>
      <c r="P12" s="4"/>
      <c r="Q12" s="4"/>
      <c r="R12" s="4"/>
    </row>
    <row r="13" spans="1:18" x14ac:dyDescent="0.25">
      <c r="A13" s="4"/>
      <c r="B13" s="120"/>
      <c r="C13" s="120"/>
      <c r="D13" s="120"/>
      <c r="E13" s="120"/>
      <c r="F13" s="120"/>
      <c r="G13" s="120"/>
      <c r="H13" s="120"/>
      <c r="I13" s="120"/>
      <c r="J13" s="120"/>
      <c r="K13" s="4"/>
      <c r="L13" s="4"/>
      <c r="M13" s="4"/>
      <c r="N13" s="4"/>
      <c r="O13" s="4"/>
      <c r="P13" s="4"/>
      <c r="Q13" s="4"/>
      <c r="R13" s="4"/>
    </row>
    <row r="14" spans="1:18" x14ac:dyDescent="0.25">
      <c r="A14" s="4"/>
      <c r="B14" s="120"/>
      <c r="C14" s="120"/>
      <c r="D14" s="120"/>
      <c r="E14" s="120"/>
      <c r="F14" s="120"/>
      <c r="G14" s="120"/>
      <c r="H14" s="120"/>
      <c r="I14" s="120"/>
      <c r="J14" s="120"/>
      <c r="K14" s="4"/>
      <c r="L14" s="4"/>
      <c r="M14" s="4"/>
      <c r="N14" s="4"/>
      <c r="O14" s="4"/>
      <c r="P14" s="4"/>
      <c r="Q14" s="4"/>
      <c r="R14" s="4"/>
    </row>
    <row r="15" spans="1:18" x14ac:dyDescent="0.25">
      <c r="A15" s="4"/>
      <c r="B15" s="120"/>
      <c r="C15" s="120"/>
      <c r="D15" s="120"/>
      <c r="E15" s="120"/>
      <c r="F15" s="120"/>
      <c r="G15" s="120"/>
      <c r="H15" s="120"/>
      <c r="I15" s="120"/>
      <c r="J15" s="120"/>
      <c r="K15" s="4"/>
      <c r="L15" s="4"/>
      <c r="M15" s="4"/>
      <c r="N15" s="4"/>
      <c r="O15" s="4"/>
      <c r="P15" s="4"/>
      <c r="Q15" s="4"/>
      <c r="R15" s="4"/>
    </row>
    <row r="16" spans="1:18" x14ac:dyDescent="0.25">
      <c r="A16" s="4"/>
      <c r="B16" s="47"/>
      <c r="C16" s="47"/>
      <c r="D16" s="47"/>
      <c r="E16" s="47"/>
      <c r="F16" s="47"/>
      <c r="G16" s="47"/>
      <c r="H16" s="47"/>
      <c r="I16" s="47"/>
      <c r="J16" s="47"/>
      <c r="K16" s="4"/>
      <c r="L16" s="4"/>
      <c r="M16" s="4"/>
      <c r="N16" s="4"/>
      <c r="O16" s="4"/>
      <c r="P16" s="4"/>
      <c r="Q16" s="4"/>
      <c r="R16" s="4"/>
    </row>
    <row r="17" spans="1:18" x14ac:dyDescent="0.25">
      <c r="A17" s="4"/>
      <c r="B17" s="117" t="s">
        <v>4</v>
      </c>
      <c r="C17" s="117"/>
      <c r="D17" s="5"/>
      <c r="E17" s="5"/>
      <c r="F17" s="5"/>
      <c r="G17" s="5"/>
      <c r="H17" s="5"/>
      <c r="I17" s="5"/>
      <c r="J17" s="5"/>
      <c r="K17" s="4"/>
      <c r="L17" s="4"/>
      <c r="M17" s="4"/>
      <c r="N17" s="4"/>
      <c r="O17" s="4"/>
      <c r="P17" s="4"/>
      <c r="Q17" s="4"/>
      <c r="R17" s="4"/>
    </row>
    <row r="18" spans="1:18" x14ac:dyDescent="0.25">
      <c r="A18" s="4"/>
      <c r="B18" s="116" t="s">
        <v>160</v>
      </c>
      <c r="C18" s="118"/>
      <c r="D18" s="118"/>
      <c r="E18" s="118"/>
      <c r="F18" s="118"/>
      <c r="G18" s="118"/>
      <c r="H18" s="118"/>
      <c r="I18" s="118"/>
      <c r="J18" s="118"/>
      <c r="K18" s="4"/>
      <c r="L18" s="4"/>
      <c r="M18" s="4"/>
      <c r="N18" s="4"/>
      <c r="O18" s="4"/>
      <c r="P18" s="4"/>
      <c r="Q18" s="4"/>
      <c r="R18" s="4"/>
    </row>
    <row r="19" spans="1:18" x14ac:dyDescent="0.25">
      <c r="A19" s="4"/>
      <c r="B19" s="116"/>
      <c r="C19" s="118"/>
      <c r="D19" s="118"/>
      <c r="E19" s="118"/>
      <c r="F19" s="118"/>
      <c r="G19" s="118"/>
      <c r="H19" s="118"/>
      <c r="I19" s="118"/>
      <c r="J19" s="118"/>
      <c r="K19" s="4"/>
      <c r="L19" s="4"/>
      <c r="M19" s="4"/>
      <c r="N19" s="4"/>
      <c r="O19" s="4"/>
      <c r="P19" s="4"/>
      <c r="Q19" s="4"/>
      <c r="R19" s="4"/>
    </row>
    <row r="20" spans="1:18" x14ac:dyDescent="0.25">
      <c r="A20" s="4"/>
      <c r="B20" s="118"/>
      <c r="C20" s="118"/>
      <c r="D20" s="118"/>
      <c r="E20" s="118"/>
      <c r="F20" s="118"/>
      <c r="G20" s="118"/>
      <c r="H20" s="118"/>
      <c r="I20" s="118"/>
      <c r="J20" s="118"/>
      <c r="K20" s="4"/>
      <c r="L20" s="4"/>
      <c r="M20" s="4"/>
      <c r="N20" s="4"/>
      <c r="O20" s="4"/>
      <c r="P20" s="4"/>
      <c r="Q20" s="4"/>
      <c r="R20" s="4"/>
    </row>
    <row r="21" spans="1:18" x14ac:dyDescent="0.25">
      <c r="A21" s="4"/>
      <c r="B21" s="6"/>
      <c r="C21" s="6"/>
      <c r="D21" s="6"/>
      <c r="E21" s="6"/>
      <c r="F21" s="6"/>
      <c r="G21" s="6"/>
      <c r="H21" s="6"/>
      <c r="I21" s="6"/>
      <c r="J21" s="6"/>
      <c r="K21" s="4"/>
      <c r="L21" s="4"/>
      <c r="M21" s="4"/>
      <c r="N21" s="4"/>
      <c r="O21" s="4"/>
      <c r="P21" s="4"/>
      <c r="Q21" s="4"/>
      <c r="R21" s="4"/>
    </row>
    <row r="22" spans="1:18" x14ac:dyDescent="0.25">
      <c r="A22" s="4"/>
      <c r="B22" s="116" t="s">
        <v>159</v>
      </c>
      <c r="C22" s="118"/>
      <c r="D22" s="118"/>
      <c r="E22" s="118"/>
      <c r="F22" s="118"/>
      <c r="G22" s="118"/>
      <c r="H22" s="118"/>
      <c r="I22" s="118"/>
      <c r="J22" s="118"/>
      <c r="K22" s="4"/>
      <c r="L22" s="4"/>
      <c r="M22" s="4"/>
      <c r="N22" s="4"/>
      <c r="O22" s="4"/>
      <c r="P22" s="4"/>
      <c r="Q22" s="4"/>
      <c r="R22" s="4"/>
    </row>
    <row r="23" spans="1:18" x14ac:dyDescent="0.25">
      <c r="A23" s="4"/>
      <c r="B23" s="118"/>
      <c r="C23" s="118"/>
      <c r="D23" s="118"/>
      <c r="E23" s="118"/>
      <c r="F23" s="118"/>
      <c r="G23" s="118"/>
      <c r="H23" s="118"/>
      <c r="I23" s="118"/>
      <c r="J23" s="118"/>
      <c r="K23" s="4"/>
      <c r="L23" s="4"/>
      <c r="M23" s="4"/>
      <c r="N23" s="4"/>
      <c r="O23" s="4"/>
      <c r="P23" s="4"/>
      <c r="Q23" s="4"/>
      <c r="R23" s="4"/>
    </row>
    <row r="24" spans="1:18" x14ac:dyDescent="0.25">
      <c r="A24" s="4"/>
      <c r="B24" s="6"/>
      <c r="C24" s="6"/>
      <c r="D24" s="6"/>
      <c r="E24" s="6"/>
      <c r="F24" s="6"/>
      <c r="G24" s="6"/>
      <c r="H24" s="6"/>
      <c r="I24" s="6"/>
      <c r="J24" s="6"/>
      <c r="K24" s="4"/>
      <c r="L24" s="4"/>
      <c r="M24" s="4"/>
      <c r="N24" s="4"/>
      <c r="O24" s="4"/>
      <c r="P24" s="4"/>
      <c r="Q24" s="4"/>
      <c r="R24" s="4"/>
    </row>
    <row r="25" spans="1:18" x14ac:dyDescent="0.25">
      <c r="A25" s="4"/>
      <c r="B25" s="116" t="s">
        <v>151</v>
      </c>
      <c r="C25" s="118"/>
      <c r="D25" s="118"/>
      <c r="E25" s="118"/>
      <c r="F25" s="118"/>
      <c r="G25" s="118"/>
      <c r="H25" s="118"/>
      <c r="I25" s="118"/>
      <c r="J25" s="118"/>
      <c r="K25" s="4"/>
      <c r="L25" s="4"/>
      <c r="M25" s="4"/>
      <c r="N25" s="4"/>
      <c r="O25" s="4"/>
      <c r="P25" s="4"/>
      <c r="Q25" s="4"/>
      <c r="R25" s="4"/>
    </row>
    <row r="26" spans="1:18" x14ac:dyDescent="0.25">
      <c r="A26" s="4"/>
      <c r="B26" s="118"/>
      <c r="C26" s="118"/>
      <c r="D26" s="118"/>
      <c r="E26" s="118"/>
      <c r="F26" s="118"/>
      <c r="G26" s="118"/>
      <c r="H26" s="118"/>
      <c r="I26" s="118"/>
      <c r="J26" s="118"/>
      <c r="K26" s="4"/>
      <c r="L26" s="4"/>
      <c r="M26" s="4"/>
      <c r="N26" s="4"/>
      <c r="O26" s="4"/>
      <c r="P26" s="4"/>
      <c r="Q26" s="4"/>
      <c r="R26" s="4"/>
    </row>
    <row r="27" spans="1:18" x14ac:dyDescent="0.25">
      <c r="A27" s="4"/>
      <c r="B27" s="116" t="s">
        <v>152</v>
      </c>
      <c r="C27" s="116"/>
      <c r="D27" s="116"/>
      <c r="E27" s="116"/>
      <c r="F27" s="116"/>
      <c r="G27" s="116"/>
      <c r="H27" s="116"/>
      <c r="I27" s="116"/>
      <c r="J27" s="116"/>
      <c r="K27" s="4"/>
      <c r="L27" s="4"/>
      <c r="M27" s="4"/>
      <c r="N27" s="4"/>
      <c r="O27" s="4"/>
      <c r="P27" s="4"/>
      <c r="Q27" s="4"/>
      <c r="R27" s="4"/>
    </row>
    <row r="28" spans="1:18" x14ac:dyDescent="0.25">
      <c r="A28" s="4"/>
      <c r="B28" s="116"/>
      <c r="C28" s="116"/>
      <c r="D28" s="116"/>
      <c r="E28" s="116"/>
      <c r="F28" s="116"/>
      <c r="G28" s="116"/>
      <c r="H28" s="116"/>
      <c r="I28" s="116"/>
      <c r="J28" s="116"/>
      <c r="K28" s="4"/>
      <c r="L28" s="4"/>
      <c r="M28" s="4"/>
      <c r="N28" s="4"/>
      <c r="O28" s="4"/>
      <c r="P28" s="4"/>
      <c r="Q28" s="4"/>
      <c r="R28" s="4"/>
    </row>
    <row r="29" spans="1:18" x14ac:dyDescent="0.25">
      <c r="A29" s="4"/>
      <c r="B29" s="116"/>
      <c r="C29" s="116"/>
      <c r="D29" s="116"/>
      <c r="E29" s="116"/>
      <c r="F29" s="116"/>
      <c r="G29" s="116"/>
      <c r="H29" s="116"/>
      <c r="I29" s="116"/>
      <c r="J29" s="116"/>
      <c r="K29" s="4"/>
      <c r="L29" s="4"/>
      <c r="M29" s="4"/>
      <c r="N29" s="4"/>
      <c r="O29" s="4"/>
      <c r="P29" s="4"/>
      <c r="Q29" s="4"/>
      <c r="R29" s="4"/>
    </row>
    <row r="30" spans="1:18" ht="15" customHeight="1" x14ac:dyDescent="0.25">
      <c r="A30" s="4"/>
      <c r="B30" s="119" t="s">
        <v>163</v>
      </c>
      <c r="C30" s="119"/>
      <c r="D30" s="119"/>
      <c r="E30" s="119"/>
      <c r="F30" s="119"/>
      <c r="G30" s="119"/>
      <c r="H30" s="119"/>
      <c r="I30" s="119"/>
      <c r="J30" s="119"/>
      <c r="K30" s="4"/>
      <c r="L30" s="4"/>
      <c r="M30" s="4"/>
      <c r="N30" s="4"/>
      <c r="O30" s="4"/>
      <c r="P30" s="4"/>
      <c r="Q30" s="4"/>
      <c r="R30" s="4"/>
    </row>
    <row r="31" spans="1:18" x14ac:dyDescent="0.25">
      <c r="A31" s="4"/>
      <c r="B31" s="119"/>
      <c r="C31" s="119"/>
      <c r="D31" s="119"/>
      <c r="E31" s="119"/>
      <c r="F31" s="119"/>
      <c r="G31" s="119"/>
      <c r="H31" s="119"/>
      <c r="I31" s="119"/>
      <c r="J31" s="119"/>
      <c r="K31" s="4"/>
      <c r="L31" s="4"/>
      <c r="M31" s="4"/>
      <c r="N31" s="4"/>
      <c r="O31" s="4"/>
      <c r="P31" s="4"/>
      <c r="Q31" s="4"/>
      <c r="R31" s="4"/>
    </row>
    <row r="32" spans="1:18" x14ac:dyDescent="0.25">
      <c r="A32" s="4"/>
      <c r="B32" s="119"/>
      <c r="C32" s="119"/>
      <c r="D32" s="119"/>
      <c r="E32" s="119"/>
      <c r="F32" s="119"/>
      <c r="G32" s="119"/>
      <c r="H32" s="119"/>
      <c r="I32" s="119"/>
      <c r="J32" s="119"/>
      <c r="K32" s="4"/>
      <c r="L32" s="4"/>
      <c r="M32" s="4"/>
      <c r="N32" s="4"/>
      <c r="O32" s="4"/>
      <c r="P32" s="4"/>
      <c r="Q32" s="4"/>
      <c r="R32" s="4"/>
    </row>
    <row r="33" spans="1:18" x14ac:dyDescent="0.25">
      <c r="A33" s="4"/>
      <c r="B33" s="4"/>
      <c r="C33" s="4"/>
      <c r="D33" s="4"/>
      <c r="E33" s="4"/>
      <c r="F33" s="4"/>
      <c r="G33" s="4"/>
      <c r="H33" s="4"/>
      <c r="I33" s="4"/>
      <c r="J33" s="4"/>
      <c r="K33" s="4"/>
      <c r="L33" s="4"/>
      <c r="M33" s="4"/>
      <c r="N33" s="4"/>
      <c r="O33" s="4"/>
      <c r="P33" s="4"/>
      <c r="Q33" s="4"/>
      <c r="R33" s="4"/>
    </row>
    <row r="34" spans="1:18" x14ac:dyDescent="0.25">
      <c r="A34" s="4"/>
      <c r="B34" s="8" t="s">
        <v>5</v>
      </c>
      <c r="C34" s="4"/>
      <c r="D34" s="4"/>
      <c r="E34" s="4"/>
      <c r="F34" s="4"/>
      <c r="G34" s="4"/>
      <c r="H34" s="4"/>
      <c r="I34" s="4"/>
      <c r="J34" s="4"/>
      <c r="K34" s="4"/>
      <c r="L34" s="4"/>
      <c r="M34" s="4"/>
      <c r="N34" s="4"/>
      <c r="O34" s="4"/>
      <c r="P34" s="4"/>
      <c r="Q34" s="4"/>
      <c r="R34" s="4"/>
    </row>
    <row r="35" spans="1:18" x14ac:dyDescent="0.25">
      <c r="A35" s="4"/>
      <c r="B35" s="106" t="s">
        <v>153</v>
      </c>
      <c r="C35" s="106"/>
      <c r="D35" s="106"/>
      <c r="E35" s="106"/>
      <c r="F35" s="106"/>
      <c r="G35" s="106"/>
      <c r="H35" s="106"/>
      <c r="I35" s="106"/>
      <c r="J35" s="106"/>
      <c r="K35" s="4"/>
      <c r="L35" s="4"/>
      <c r="M35" s="4"/>
      <c r="N35" s="4"/>
      <c r="O35" s="4"/>
      <c r="P35" s="4"/>
      <c r="Q35" s="4"/>
      <c r="R35" s="4"/>
    </row>
    <row r="36" spans="1:18" x14ac:dyDescent="0.25">
      <c r="A36" s="4"/>
      <c r="B36" s="106"/>
      <c r="C36" s="106"/>
      <c r="D36" s="106"/>
      <c r="E36" s="106"/>
      <c r="F36" s="106"/>
      <c r="G36" s="106"/>
      <c r="H36" s="106"/>
      <c r="I36" s="106"/>
      <c r="J36" s="106"/>
      <c r="K36" s="4"/>
      <c r="L36" s="4"/>
      <c r="M36" s="4"/>
      <c r="N36" s="4"/>
      <c r="O36" s="4"/>
      <c r="P36" s="4"/>
      <c r="Q36" s="4"/>
      <c r="R36" s="4"/>
    </row>
    <row r="37" spans="1:18" x14ac:dyDescent="0.25">
      <c r="A37" s="4"/>
      <c r="B37" s="106"/>
      <c r="C37" s="106"/>
      <c r="D37" s="106"/>
      <c r="E37" s="106"/>
      <c r="F37" s="106"/>
      <c r="G37" s="106"/>
      <c r="H37" s="106"/>
      <c r="I37" s="106"/>
      <c r="J37" s="106"/>
      <c r="K37" s="4"/>
      <c r="L37" s="4"/>
      <c r="M37" s="4"/>
      <c r="N37" s="4"/>
      <c r="O37" s="4"/>
      <c r="P37" s="4"/>
      <c r="Q37" s="4"/>
      <c r="R37" s="4"/>
    </row>
    <row r="38" spans="1:18" x14ac:dyDescent="0.25">
      <c r="A38" s="4"/>
      <c r="B38" s="106"/>
      <c r="C38" s="106"/>
      <c r="D38" s="106"/>
      <c r="E38" s="106"/>
      <c r="F38" s="106"/>
      <c r="G38" s="106"/>
      <c r="H38" s="106"/>
      <c r="I38" s="106"/>
      <c r="J38" s="106"/>
      <c r="K38" s="4"/>
      <c r="L38" s="4"/>
      <c r="M38" s="4"/>
      <c r="N38" s="4"/>
      <c r="O38" s="4"/>
      <c r="P38" s="4"/>
      <c r="Q38" s="4"/>
      <c r="R38" s="4"/>
    </row>
    <row r="39" spans="1:18" x14ac:dyDescent="0.25">
      <c r="A39" s="4"/>
      <c r="B39" s="106" t="s">
        <v>154</v>
      </c>
      <c r="C39" s="106"/>
      <c r="D39" s="106"/>
      <c r="E39" s="106"/>
      <c r="F39" s="106"/>
      <c r="G39" s="106"/>
      <c r="H39" s="106"/>
      <c r="I39" s="106"/>
      <c r="J39" s="106"/>
      <c r="K39" s="4"/>
      <c r="L39" s="4"/>
      <c r="M39" s="4"/>
      <c r="N39" s="4"/>
      <c r="O39" s="4"/>
      <c r="P39" s="4"/>
      <c r="Q39" s="4"/>
      <c r="R39" s="4"/>
    </row>
    <row r="40" spans="1:18" x14ac:dyDescent="0.25">
      <c r="A40" s="4"/>
      <c r="B40" s="106"/>
      <c r="C40" s="106"/>
      <c r="D40" s="106"/>
      <c r="E40" s="106"/>
      <c r="F40" s="106"/>
      <c r="G40" s="106"/>
      <c r="H40" s="106"/>
      <c r="I40" s="106"/>
      <c r="J40" s="106"/>
      <c r="K40" s="4"/>
      <c r="L40" s="4"/>
      <c r="M40" s="4"/>
      <c r="N40" s="4"/>
      <c r="O40" s="4"/>
      <c r="P40" s="4"/>
      <c r="Q40" s="4"/>
      <c r="R40" s="4"/>
    </row>
    <row r="41" spans="1:18" x14ac:dyDescent="0.25">
      <c r="A41" s="4"/>
      <c r="B41" s="106"/>
      <c r="C41" s="106"/>
      <c r="D41" s="106"/>
      <c r="E41" s="106"/>
      <c r="F41" s="106"/>
      <c r="G41" s="106"/>
      <c r="H41" s="106"/>
      <c r="I41" s="106"/>
      <c r="J41" s="106"/>
      <c r="K41" s="4"/>
      <c r="L41" s="4"/>
      <c r="M41" s="4"/>
      <c r="N41" s="4"/>
      <c r="O41" s="4"/>
      <c r="P41" s="4"/>
      <c r="Q41" s="4"/>
      <c r="R41" s="4"/>
    </row>
    <row r="42" spans="1:18" x14ac:dyDescent="0.25">
      <c r="A42" s="4"/>
      <c r="B42" s="106"/>
      <c r="C42" s="106"/>
      <c r="D42" s="106"/>
      <c r="E42" s="106"/>
      <c r="F42" s="106"/>
      <c r="G42" s="106"/>
      <c r="H42" s="106"/>
      <c r="I42" s="106"/>
      <c r="J42" s="106"/>
      <c r="K42" s="4"/>
      <c r="L42" s="4"/>
      <c r="M42" s="4"/>
      <c r="N42" s="4"/>
      <c r="O42" s="4"/>
      <c r="P42" s="4"/>
      <c r="Q42" s="4"/>
      <c r="R42" s="4"/>
    </row>
    <row r="43" spans="1:18" x14ac:dyDescent="0.25">
      <c r="A43" s="4"/>
      <c r="B43" s="7"/>
      <c r="C43" s="7"/>
      <c r="D43" s="7"/>
      <c r="E43" s="7"/>
      <c r="F43" s="7"/>
      <c r="G43" s="7"/>
      <c r="H43" s="7"/>
      <c r="I43" s="7"/>
      <c r="J43" s="7"/>
      <c r="K43" s="4"/>
      <c r="L43" s="4"/>
      <c r="M43" s="4"/>
      <c r="N43" s="4"/>
      <c r="O43" s="4"/>
      <c r="P43" s="4"/>
      <c r="Q43" s="4"/>
      <c r="R43" s="4"/>
    </row>
    <row r="44" spans="1:18" ht="15" customHeight="1" x14ac:dyDescent="0.25">
      <c r="A44" s="4"/>
      <c r="B44" s="106" t="s">
        <v>155</v>
      </c>
      <c r="C44" s="106"/>
      <c r="D44" s="106"/>
      <c r="E44" s="106"/>
      <c r="F44" s="106"/>
      <c r="G44" s="106"/>
      <c r="H44" s="106"/>
      <c r="I44" s="106"/>
      <c r="J44" s="106"/>
      <c r="K44" s="4"/>
      <c r="L44" s="4"/>
      <c r="M44" s="4"/>
      <c r="N44" s="4"/>
      <c r="O44" s="4"/>
      <c r="P44" s="4"/>
      <c r="Q44" s="4"/>
      <c r="R44" s="4"/>
    </row>
    <row r="45" spans="1:18" x14ac:dyDescent="0.25">
      <c r="A45" s="4"/>
      <c r="B45" s="106"/>
      <c r="C45" s="106"/>
      <c r="D45" s="106"/>
      <c r="E45" s="106"/>
      <c r="F45" s="106"/>
      <c r="G45" s="106"/>
      <c r="H45" s="106"/>
      <c r="I45" s="106"/>
      <c r="J45" s="106"/>
      <c r="K45" s="4"/>
      <c r="L45" s="4"/>
      <c r="M45" s="4"/>
      <c r="N45" s="4"/>
      <c r="O45" s="4"/>
      <c r="P45" s="4"/>
      <c r="Q45" s="4"/>
      <c r="R45" s="4"/>
    </row>
    <row r="46" spans="1:18" x14ac:dyDescent="0.25">
      <c r="A46" s="4"/>
      <c r="B46" s="7"/>
      <c r="C46" s="7"/>
      <c r="D46" s="7"/>
      <c r="E46" s="7"/>
      <c r="F46" s="7"/>
      <c r="G46" s="7"/>
      <c r="H46" s="7"/>
      <c r="I46" s="7"/>
      <c r="J46" s="7"/>
      <c r="K46" s="4"/>
      <c r="L46" s="4"/>
      <c r="M46" s="4"/>
      <c r="N46" s="4"/>
      <c r="O46" s="4"/>
      <c r="P46" s="4"/>
      <c r="Q46" s="4"/>
      <c r="R46" s="4"/>
    </row>
    <row r="47" spans="1:18" x14ac:dyDescent="0.25">
      <c r="A47" s="4"/>
      <c r="B47" s="106" t="s">
        <v>299</v>
      </c>
      <c r="C47" s="106"/>
      <c r="D47" s="106"/>
      <c r="E47" s="106"/>
      <c r="F47" s="106"/>
      <c r="G47" s="106"/>
      <c r="H47" s="106"/>
      <c r="I47" s="106"/>
      <c r="J47" s="106"/>
      <c r="K47" s="4"/>
      <c r="L47" s="4"/>
      <c r="M47" s="4"/>
      <c r="N47" s="4"/>
      <c r="O47" s="4"/>
      <c r="P47" s="4"/>
      <c r="Q47" s="4"/>
      <c r="R47" s="4"/>
    </row>
    <row r="48" spans="1:18" x14ac:dyDescent="0.25">
      <c r="A48" s="4"/>
      <c r="B48" s="106"/>
      <c r="C48" s="106"/>
      <c r="D48" s="106"/>
      <c r="E48" s="106"/>
      <c r="F48" s="106"/>
      <c r="G48" s="106"/>
      <c r="H48" s="106"/>
      <c r="I48" s="106"/>
      <c r="J48" s="106"/>
      <c r="K48" s="4"/>
      <c r="L48" s="4"/>
      <c r="M48" s="4"/>
      <c r="N48" s="4"/>
      <c r="O48" s="4"/>
      <c r="P48" s="4"/>
      <c r="Q48" s="4"/>
      <c r="R48" s="4"/>
    </row>
    <row r="49" spans="1:18" x14ac:dyDescent="0.25">
      <c r="A49" s="4"/>
      <c r="B49" s="7"/>
      <c r="C49" s="7"/>
      <c r="D49" s="7"/>
      <c r="E49" s="7"/>
      <c r="F49" s="7"/>
      <c r="G49" s="7"/>
      <c r="H49" s="7"/>
      <c r="I49" s="7"/>
      <c r="J49" s="7"/>
      <c r="K49" s="4"/>
      <c r="L49" s="4"/>
      <c r="M49" s="4"/>
      <c r="N49" s="4"/>
      <c r="O49" s="4"/>
      <c r="P49" s="4"/>
      <c r="Q49" s="4"/>
      <c r="R49" s="4"/>
    </row>
    <row r="50" spans="1:18" x14ac:dyDescent="0.25">
      <c r="A50" s="4"/>
      <c r="B50" s="106" t="s">
        <v>157</v>
      </c>
      <c r="C50" s="106"/>
      <c r="D50" s="106"/>
      <c r="E50" s="106"/>
      <c r="F50" s="106"/>
      <c r="G50" s="106"/>
      <c r="H50" s="106"/>
      <c r="I50" s="106"/>
      <c r="J50" s="106"/>
      <c r="K50" s="4"/>
      <c r="L50" s="4"/>
      <c r="M50" s="4"/>
      <c r="N50" s="4"/>
      <c r="O50" s="4"/>
      <c r="P50" s="4"/>
      <c r="Q50" s="4"/>
      <c r="R50" s="4"/>
    </row>
    <row r="51" spans="1:18" x14ac:dyDescent="0.25">
      <c r="A51" s="4"/>
      <c r="B51" s="106"/>
      <c r="C51" s="106"/>
      <c r="D51" s="106"/>
      <c r="E51" s="106"/>
      <c r="F51" s="106"/>
      <c r="G51" s="106"/>
      <c r="H51" s="106"/>
      <c r="I51" s="106"/>
      <c r="J51" s="106"/>
      <c r="K51" s="4"/>
      <c r="L51" s="4"/>
      <c r="M51" s="4"/>
      <c r="N51" s="4"/>
      <c r="O51" s="4"/>
      <c r="P51" s="4"/>
      <c r="Q51" s="4"/>
      <c r="R51" s="4"/>
    </row>
    <row r="52" spans="1:18" x14ac:dyDescent="0.25">
      <c r="A52" s="4"/>
      <c r="B52" s="106"/>
      <c r="C52" s="106"/>
      <c r="D52" s="106"/>
      <c r="E52" s="106"/>
      <c r="F52" s="106"/>
      <c r="G52" s="106"/>
      <c r="H52" s="106"/>
      <c r="I52" s="106"/>
      <c r="J52" s="106"/>
      <c r="K52" s="4"/>
      <c r="L52" s="4"/>
      <c r="M52" s="4"/>
      <c r="N52" s="4"/>
      <c r="O52" s="4"/>
      <c r="P52" s="4"/>
      <c r="Q52" s="4"/>
      <c r="R52" s="4"/>
    </row>
    <row r="53" spans="1:18" x14ac:dyDescent="0.25">
      <c r="A53" s="4"/>
      <c r="B53" s="7"/>
      <c r="C53" s="7"/>
      <c r="D53" s="7"/>
      <c r="E53" s="7"/>
      <c r="F53" s="7"/>
      <c r="G53" s="7"/>
      <c r="H53" s="7"/>
      <c r="I53" s="7"/>
      <c r="J53" s="7"/>
      <c r="K53" s="4"/>
      <c r="L53" s="4"/>
      <c r="M53" s="4"/>
      <c r="N53" s="4"/>
      <c r="O53" s="4"/>
      <c r="P53" s="4"/>
      <c r="Q53" s="4"/>
      <c r="R53" s="4"/>
    </row>
    <row r="54" spans="1:18" ht="15" customHeight="1" x14ac:dyDescent="0.25">
      <c r="A54" s="4"/>
      <c r="B54" s="119" t="s">
        <v>158</v>
      </c>
      <c r="C54" s="119"/>
      <c r="D54" s="119"/>
      <c r="E54" s="119"/>
      <c r="F54" s="119"/>
      <c r="G54" s="119"/>
      <c r="H54" s="119"/>
      <c r="I54" s="119"/>
      <c r="J54" s="119"/>
      <c r="K54" s="4"/>
      <c r="L54" s="4"/>
      <c r="M54" s="4"/>
      <c r="N54" s="4"/>
      <c r="O54" s="4"/>
      <c r="P54" s="4"/>
      <c r="Q54" s="4"/>
      <c r="R54" s="4"/>
    </row>
    <row r="55" spans="1:18" x14ac:dyDescent="0.25">
      <c r="A55" s="4"/>
      <c r="B55" s="119"/>
      <c r="C55" s="119"/>
      <c r="D55" s="119"/>
      <c r="E55" s="119"/>
      <c r="F55" s="119"/>
      <c r="G55" s="119"/>
      <c r="H55" s="119"/>
      <c r="I55" s="119"/>
      <c r="J55" s="119"/>
      <c r="K55" s="4"/>
      <c r="L55" s="4"/>
      <c r="M55" s="4"/>
      <c r="N55" s="4"/>
      <c r="O55" s="4"/>
      <c r="P55" s="4"/>
      <c r="Q55" s="4"/>
      <c r="R55" s="4"/>
    </row>
    <row r="56" spans="1:18" x14ac:dyDescent="0.25">
      <c r="A56" s="4"/>
      <c r="B56" s="119"/>
      <c r="C56" s="119"/>
      <c r="D56" s="119"/>
      <c r="E56" s="119"/>
      <c r="F56" s="119"/>
      <c r="G56" s="119"/>
      <c r="H56" s="119"/>
      <c r="I56" s="119"/>
      <c r="J56" s="119"/>
      <c r="K56" s="4"/>
      <c r="L56" s="4"/>
      <c r="M56" s="4"/>
      <c r="N56" s="4"/>
      <c r="O56" s="4"/>
      <c r="P56" s="4"/>
      <c r="Q56" s="4"/>
      <c r="R56" s="4"/>
    </row>
    <row r="57" spans="1:18" x14ac:dyDescent="0.25">
      <c r="A57" s="4"/>
      <c r="B57" s="119"/>
      <c r="C57" s="119"/>
      <c r="D57" s="119"/>
      <c r="E57" s="119"/>
      <c r="F57" s="119"/>
      <c r="G57" s="119"/>
      <c r="H57" s="119"/>
      <c r="I57" s="119"/>
      <c r="J57" s="119"/>
      <c r="K57" s="4"/>
      <c r="L57" s="4"/>
      <c r="M57" s="4"/>
      <c r="N57" s="4"/>
      <c r="O57" s="4"/>
      <c r="P57" s="4"/>
      <c r="Q57" s="4"/>
      <c r="R57" s="4"/>
    </row>
    <row r="58" spans="1:18" x14ac:dyDescent="0.25">
      <c r="A58" s="4"/>
      <c r="B58" s="11"/>
      <c r="C58" s="11"/>
      <c r="D58" s="11"/>
      <c r="E58" s="11"/>
      <c r="F58" s="11"/>
      <c r="G58" s="11"/>
      <c r="H58" s="11"/>
      <c r="I58" s="11"/>
      <c r="J58" s="11"/>
      <c r="K58" s="4"/>
      <c r="L58" s="4"/>
      <c r="M58" s="4"/>
      <c r="N58" s="4"/>
      <c r="O58" s="4"/>
      <c r="P58" s="4"/>
      <c r="Q58" s="4"/>
      <c r="R58" s="4"/>
    </row>
    <row r="59" spans="1:18" x14ac:dyDescent="0.25">
      <c r="A59" s="4"/>
      <c r="B59" s="119" t="s">
        <v>162</v>
      </c>
      <c r="C59" s="119"/>
      <c r="D59" s="119"/>
      <c r="E59" s="119"/>
      <c r="F59" s="119"/>
      <c r="G59" s="119"/>
      <c r="H59" s="119"/>
      <c r="I59" s="119"/>
      <c r="J59" s="119"/>
      <c r="K59" s="4"/>
      <c r="L59" s="4"/>
      <c r="M59" s="4"/>
      <c r="N59" s="4"/>
      <c r="O59" s="4"/>
      <c r="P59" s="4"/>
      <c r="Q59" s="4"/>
      <c r="R59" s="4"/>
    </row>
    <row r="60" spans="1:18" x14ac:dyDescent="0.25">
      <c r="A60" s="4"/>
      <c r="B60" s="119"/>
      <c r="C60" s="119"/>
      <c r="D60" s="119"/>
      <c r="E60" s="119"/>
      <c r="F60" s="119"/>
      <c r="G60" s="119"/>
      <c r="H60" s="119"/>
      <c r="I60" s="119"/>
      <c r="J60" s="119"/>
      <c r="K60" s="4"/>
      <c r="L60" s="4"/>
      <c r="M60" s="4"/>
      <c r="N60" s="4"/>
      <c r="O60" s="4"/>
      <c r="P60" s="4"/>
      <c r="Q60" s="4"/>
      <c r="R60" s="4"/>
    </row>
    <row r="61" spans="1:18" x14ac:dyDescent="0.25">
      <c r="A61" s="4"/>
      <c r="B61" s="56"/>
      <c r="C61" s="56"/>
      <c r="D61" s="56"/>
      <c r="E61" s="56"/>
      <c r="F61" s="56"/>
      <c r="G61" s="56"/>
      <c r="H61" s="56"/>
      <c r="I61" s="56"/>
      <c r="J61" s="56"/>
      <c r="K61" s="4"/>
      <c r="L61" s="4"/>
      <c r="M61" s="4"/>
      <c r="N61" s="4"/>
      <c r="O61" s="4"/>
      <c r="P61" s="4"/>
      <c r="Q61" s="4"/>
      <c r="R61" s="4"/>
    </row>
    <row r="62" spans="1:18" ht="15" customHeight="1" x14ac:dyDescent="0.25">
      <c r="A62" s="4"/>
      <c r="B62" s="119" t="s">
        <v>208</v>
      </c>
      <c r="C62" s="119"/>
      <c r="D62" s="119"/>
      <c r="E62" s="119"/>
      <c r="F62" s="119"/>
      <c r="G62" s="119"/>
      <c r="H62" s="119"/>
      <c r="I62" s="119"/>
      <c r="J62" s="119"/>
      <c r="K62" s="4"/>
      <c r="L62" s="4"/>
      <c r="M62" s="4"/>
      <c r="N62" s="4"/>
      <c r="O62" s="4"/>
      <c r="P62" s="4"/>
      <c r="Q62" s="4"/>
      <c r="R62" s="4"/>
    </row>
    <row r="63" spans="1:18" x14ac:dyDescent="0.25">
      <c r="A63" s="4"/>
      <c r="B63" s="119"/>
      <c r="C63" s="119"/>
      <c r="D63" s="119"/>
      <c r="E63" s="119"/>
      <c r="F63" s="119"/>
      <c r="G63" s="119"/>
      <c r="H63" s="119"/>
      <c r="I63" s="119"/>
      <c r="J63" s="119"/>
      <c r="K63" s="4"/>
      <c r="L63" s="4"/>
      <c r="M63" s="4"/>
      <c r="N63" s="4"/>
      <c r="O63" s="4"/>
      <c r="P63" s="4"/>
      <c r="Q63" s="4"/>
      <c r="R63" s="4"/>
    </row>
    <row r="64" spans="1:18" x14ac:dyDescent="0.25">
      <c r="A64" s="4"/>
      <c r="B64" s="65"/>
      <c r="C64" s="65"/>
      <c r="D64" s="65"/>
      <c r="E64" s="65"/>
      <c r="F64" s="65"/>
      <c r="G64" s="65"/>
      <c r="H64" s="65"/>
      <c r="I64" s="65"/>
      <c r="J64" s="65"/>
      <c r="K64" s="4"/>
      <c r="L64" s="4"/>
      <c r="M64" s="4"/>
      <c r="N64" s="4"/>
      <c r="O64" s="4"/>
      <c r="P64" s="4"/>
      <c r="Q64" s="4"/>
      <c r="R64" s="4"/>
    </row>
    <row r="65" spans="1:18" x14ac:dyDescent="0.25">
      <c r="A65" s="4"/>
      <c r="B65" s="119" t="s">
        <v>209</v>
      </c>
      <c r="C65" s="119"/>
      <c r="D65" s="119"/>
      <c r="E65" s="119"/>
      <c r="F65" s="119"/>
      <c r="G65" s="119"/>
      <c r="H65" s="119"/>
      <c r="I65" s="119"/>
      <c r="J65" s="119"/>
      <c r="K65" s="4"/>
      <c r="L65" s="4"/>
      <c r="M65" s="4"/>
      <c r="N65" s="4"/>
      <c r="O65" s="4"/>
      <c r="P65" s="4"/>
      <c r="Q65" s="4"/>
      <c r="R65" s="4"/>
    </row>
    <row r="66" spans="1:18" x14ac:dyDescent="0.25">
      <c r="A66" s="4"/>
      <c r="B66" s="9"/>
      <c r="C66" s="9"/>
      <c r="D66" s="9"/>
      <c r="E66" s="9"/>
      <c r="F66" s="9"/>
      <c r="G66" s="9"/>
      <c r="H66" s="9"/>
      <c r="I66" s="9"/>
      <c r="J66" s="9"/>
      <c r="K66" s="4"/>
      <c r="L66" s="4"/>
      <c r="M66" s="4"/>
      <c r="N66" s="4"/>
      <c r="O66" s="4"/>
      <c r="P66" s="4"/>
      <c r="Q66" s="4"/>
      <c r="R66" s="4"/>
    </row>
    <row r="67" spans="1:18" x14ac:dyDescent="0.25">
      <c r="A67" s="4"/>
      <c r="B67" s="10" t="s">
        <v>6</v>
      </c>
      <c r="C67" s="9"/>
      <c r="D67" s="9"/>
      <c r="E67" s="9"/>
      <c r="F67" s="9"/>
      <c r="G67" s="9"/>
      <c r="H67" s="9"/>
      <c r="I67" s="9"/>
      <c r="J67" s="9"/>
      <c r="K67" s="4"/>
      <c r="L67" s="4"/>
      <c r="M67" s="4"/>
      <c r="N67" s="4"/>
      <c r="O67" s="4"/>
      <c r="P67" s="4"/>
      <c r="Q67" s="4"/>
      <c r="R67" s="4"/>
    </row>
    <row r="68" spans="1:18" x14ac:dyDescent="0.25">
      <c r="A68" s="4"/>
      <c r="B68" s="119" t="s">
        <v>161</v>
      </c>
      <c r="C68" s="122"/>
      <c r="D68" s="122"/>
      <c r="E68" s="122"/>
      <c r="F68" s="122"/>
      <c r="G68" s="122"/>
      <c r="H68" s="122"/>
      <c r="I68" s="122"/>
      <c r="J68" s="122"/>
      <c r="K68" s="4"/>
      <c r="L68" s="4"/>
      <c r="M68" s="4"/>
      <c r="N68" s="4"/>
      <c r="O68" s="4"/>
      <c r="P68" s="4"/>
      <c r="Q68" s="4"/>
      <c r="R68" s="4"/>
    </row>
    <row r="69" spans="1:18" x14ac:dyDescent="0.25">
      <c r="A69" s="4"/>
      <c r="B69" s="122"/>
      <c r="C69" s="122"/>
      <c r="D69" s="122"/>
      <c r="E69" s="122"/>
      <c r="F69" s="122"/>
      <c r="G69" s="122"/>
      <c r="H69" s="122"/>
      <c r="I69" s="122"/>
      <c r="J69" s="122"/>
      <c r="K69" s="4"/>
      <c r="L69" s="4"/>
      <c r="M69" s="4"/>
      <c r="N69" s="4"/>
      <c r="O69" s="4"/>
      <c r="P69" s="4"/>
      <c r="Q69" s="4"/>
      <c r="R69" s="4"/>
    </row>
    <row r="70" spans="1:18" x14ac:dyDescent="0.25">
      <c r="A70" s="4"/>
      <c r="B70" s="10"/>
      <c r="C70" s="9"/>
      <c r="D70" s="9"/>
      <c r="E70" s="9"/>
      <c r="F70" s="9"/>
      <c r="G70" s="9"/>
      <c r="H70" s="9"/>
      <c r="I70" s="9"/>
      <c r="J70" s="9"/>
      <c r="K70" s="4"/>
      <c r="L70" s="4"/>
      <c r="M70" s="4"/>
      <c r="N70" s="4"/>
      <c r="O70" s="4"/>
      <c r="P70" s="4"/>
      <c r="Q70" s="4"/>
      <c r="R70" s="4"/>
    </row>
    <row r="71" spans="1:18" ht="15" customHeight="1" x14ac:dyDescent="0.25">
      <c r="A71" s="4"/>
      <c r="B71" s="123" t="s">
        <v>156</v>
      </c>
      <c r="C71" s="123"/>
      <c r="D71" s="123"/>
      <c r="E71" s="123"/>
      <c r="F71" s="123"/>
      <c r="G71" s="123"/>
      <c r="H71" s="123"/>
      <c r="I71" s="123"/>
      <c r="J71" s="123"/>
      <c r="K71" s="4"/>
      <c r="L71" s="4"/>
      <c r="M71" s="4"/>
      <c r="N71" s="4"/>
      <c r="O71" s="4"/>
      <c r="P71" s="4"/>
      <c r="Q71" s="4"/>
      <c r="R71" s="4"/>
    </row>
    <row r="72" spans="1:18" x14ac:dyDescent="0.25">
      <c r="A72" s="4"/>
      <c r="B72" s="123"/>
      <c r="C72" s="123"/>
      <c r="D72" s="123"/>
      <c r="E72" s="123"/>
      <c r="F72" s="123"/>
      <c r="G72" s="123"/>
      <c r="H72" s="123"/>
      <c r="I72" s="123"/>
      <c r="J72" s="123"/>
      <c r="K72" s="4"/>
      <c r="L72" s="4"/>
      <c r="M72" s="4"/>
      <c r="N72" s="4"/>
      <c r="O72" s="4"/>
      <c r="P72" s="4"/>
      <c r="Q72" s="4"/>
      <c r="R72" s="4"/>
    </row>
    <row r="73" spans="1:18" x14ac:dyDescent="0.25">
      <c r="A73" s="4"/>
      <c r="B73" s="123"/>
      <c r="C73" s="123"/>
      <c r="D73" s="123"/>
      <c r="E73" s="123"/>
      <c r="F73" s="123"/>
      <c r="G73" s="123"/>
      <c r="H73" s="123"/>
      <c r="I73" s="123"/>
      <c r="J73" s="123"/>
      <c r="K73" s="4"/>
      <c r="L73" s="4"/>
      <c r="M73" s="4"/>
      <c r="N73" s="4"/>
      <c r="O73" s="4"/>
      <c r="P73" s="4"/>
      <c r="Q73" s="4"/>
      <c r="R73" s="4"/>
    </row>
    <row r="74" spans="1:18" x14ac:dyDescent="0.25">
      <c r="A74" s="4"/>
      <c r="B74" s="123"/>
      <c r="C74" s="123"/>
      <c r="D74" s="123"/>
      <c r="E74" s="123"/>
      <c r="F74" s="123"/>
      <c r="G74" s="123"/>
      <c r="H74" s="123"/>
      <c r="I74" s="123"/>
      <c r="J74" s="123"/>
      <c r="K74" s="4"/>
      <c r="L74" s="4"/>
      <c r="M74" s="4"/>
      <c r="N74" s="4"/>
      <c r="O74" s="4"/>
      <c r="P74" s="4"/>
      <c r="Q74" s="4"/>
      <c r="R74" s="4"/>
    </row>
    <row r="75" spans="1:18" x14ac:dyDescent="0.25">
      <c r="A75" s="4"/>
      <c r="B75" s="123"/>
      <c r="C75" s="123"/>
      <c r="D75" s="123"/>
      <c r="E75" s="123"/>
      <c r="F75" s="123"/>
      <c r="G75" s="123"/>
      <c r="H75" s="123"/>
      <c r="I75" s="123"/>
      <c r="J75" s="123"/>
      <c r="K75" s="4"/>
      <c r="L75" s="4"/>
      <c r="M75" s="4"/>
      <c r="N75" s="4"/>
      <c r="O75" s="4"/>
      <c r="P75" s="4"/>
      <c r="Q75" s="4"/>
      <c r="R75" s="4"/>
    </row>
    <row r="76" spans="1:18" x14ac:dyDescent="0.25">
      <c r="A76" s="4"/>
      <c r="B76" s="4"/>
      <c r="C76" s="4"/>
      <c r="D76" s="4"/>
      <c r="E76" s="4"/>
      <c r="F76" s="4"/>
      <c r="G76" s="4"/>
      <c r="H76" s="4"/>
      <c r="I76" s="4"/>
      <c r="J76" s="4"/>
      <c r="K76" s="4"/>
      <c r="L76" s="4"/>
      <c r="M76" s="4"/>
      <c r="N76" s="4"/>
      <c r="O76" s="4"/>
      <c r="P76" s="4"/>
      <c r="Q76" s="4"/>
      <c r="R76" s="4"/>
    </row>
    <row r="77" spans="1:18" x14ac:dyDescent="0.25">
      <c r="A77" s="4"/>
      <c r="B77" s="119" t="s">
        <v>164</v>
      </c>
      <c r="C77" s="119"/>
      <c r="D77" s="119"/>
      <c r="E77" s="119"/>
      <c r="F77" s="119"/>
      <c r="G77" s="119"/>
      <c r="H77" s="119"/>
      <c r="I77" s="119"/>
      <c r="J77" s="119"/>
      <c r="K77" s="4"/>
      <c r="L77" s="4"/>
      <c r="M77" s="4"/>
      <c r="N77" s="4"/>
      <c r="O77" s="4"/>
      <c r="P77" s="4"/>
      <c r="Q77" s="4"/>
      <c r="R77" s="4"/>
    </row>
    <row r="78" spans="1:18" x14ac:dyDescent="0.25">
      <c r="A78" s="4"/>
      <c r="B78" s="119"/>
      <c r="C78" s="119"/>
      <c r="D78" s="119"/>
      <c r="E78" s="119"/>
      <c r="F78" s="119"/>
      <c r="G78" s="119"/>
      <c r="H78" s="119"/>
      <c r="I78" s="119"/>
      <c r="J78" s="119"/>
      <c r="K78" s="4"/>
      <c r="L78" s="4"/>
      <c r="M78" s="4"/>
      <c r="N78" s="4"/>
      <c r="O78" s="4"/>
      <c r="P78" s="4"/>
      <c r="Q78" s="4"/>
      <c r="R78" s="4"/>
    </row>
    <row r="79" spans="1:18" x14ac:dyDescent="0.25">
      <c r="A79" s="4"/>
      <c r="B79" s="119"/>
      <c r="C79" s="119"/>
      <c r="D79" s="119"/>
      <c r="E79" s="119"/>
      <c r="F79" s="119"/>
      <c r="G79" s="119"/>
      <c r="H79" s="119"/>
      <c r="I79" s="119"/>
      <c r="J79" s="119"/>
      <c r="K79" s="4"/>
      <c r="L79" s="4"/>
      <c r="M79" s="4"/>
      <c r="N79" s="4"/>
      <c r="O79" s="4"/>
      <c r="P79" s="4"/>
      <c r="Q79" s="4"/>
      <c r="R79" s="4"/>
    </row>
    <row r="80" spans="1:18" x14ac:dyDescent="0.25">
      <c r="A80" s="4"/>
      <c r="B80" s="119"/>
      <c r="C80" s="119"/>
      <c r="D80" s="119"/>
      <c r="E80" s="119"/>
      <c r="F80" s="119"/>
      <c r="G80" s="119"/>
      <c r="H80" s="119"/>
      <c r="I80" s="119"/>
      <c r="J80" s="119"/>
      <c r="K80" s="4"/>
      <c r="L80" s="4"/>
      <c r="M80" s="4"/>
      <c r="N80" s="4"/>
      <c r="O80" s="4"/>
      <c r="P80" s="4"/>
      <c r="Q80" s="4"/>
      <c r="R80" s="4"/>
    </row>
    <row r="81" spans="1:18" x14ac:dyDescent="0.25">
      <c r="A81" s="4"/>
      <c r="B81" s="11"/>
      <c r="C81" s="11"/>
      <c r="D81" s="11"/>
      <c r="E81" s="11"/>
      <c r="F81" s="11"/>
      <c r="G81" s="11"/>
      <c r="H81" s="11"/>
      <c r="I81" s="11"/>
      <c r="J81" s="11"/>
      <c r="K81" s="4"/>
      <c r="L81" s="4"/>
      <c r="M81" s="4"/>
      <c r="N81" s="4"/>
      <c r="O81" s="4"/>
      <c r="P81" s="4"/>
      <c r="Q81" s="4"/>
      <c r="R81" s="4"/>
    </row>
    <row r="82" spans="1:18" x14ac:dyDescent="0.25">
      <c r="A82" s="4"/>
      <c r="B82" s="119" t="s">
        <v>165</v>
      </c>
      <c r="C82" s="119"/>
      <c r="D82" s="119"/>
      <c r="E82" s="119"/>
      <c r="F82" s="119"/>
      <c r="G82" s="119"/>
      <c r="H82" s="119"/>
      <c r="I82" s="119"/>
      <c r="J82" s="119"/>
      <c r="K82" s="4"/>
      <c r="L82" s="4"/>
      <c r="M82" s="4"/>
      <c r="N82" s="4"/>
      <c r="O82" s="4"/>
      <c r="P82" s="4"/>
      <c r="Q82" s="4"/>
      <c r="R82" s="4"/>
    </row>
    <row r="83" spans="1:18" x14ac:dyDescent="0.25">
      <c r="A83" s="4"/>
      <c r="B83" s="119"/>
      <c r="C83" s="119"/>
      <c r="D83" s="119"/>
      <c r="E83" s="119"/>
      <c r="F83" s="119"/>
      <c r="G83" s="119"/>
      <c r="H83" s="119"/>
      <c r="I83" s="119"/>
      <c r="J83" s="119"/>
      <c r="K83" s="4"/>
      <c r="L83" s="4"/>
      <c r="M83" s="4"/>
      <c r="N83" s="4"/>
      <c r="O83" s="4"/>
      <c r="P83" s="4"/>
      <c r="Q83" s="4"/>
      <c r="R83" s="4"/>
    </row>
    <row r="84" spans="1:18" x14ac:dyDescent="0.25">
      <c r="A84" s="4"/>
      <c r="B84" s="119"/>
      <c r="C84" s="119"/>
      <c r="D84" s="119"/>
      <c r="E84" s="119"/>
      <c r="F84" s="119"/>
      <c r="G84" s="119"/>
      <c r="H84" s="119"/>
      <c r="I84" s="119"/>
      <c r="J84" s="119"/>
      <c r="K84" s="4"/>
      <c r="L84" s="4"/>
      <c r="M84" s="4"/>
      <c r="N84" s="4"/>
      <c r="O84" s="4"/>
      <c r="P84" s="4"/>
      <c r="Q84" s="4"/>
      <c r="R84" s="4"/>
    </row>
    <row r="85" spans="1:18" x14ac:dyDescent="0.25">
      <c r="A85" s="4"/>
      <c r="B85" s="119"/>
      <c r="C85" s="119"/>
      <c r="D85" s="119"/>
      <c r="E85" s="119"/>
      <c r="F85" s="119"/>
      <c r="G85" s="119"/>
      <c r="H85" s="119"/>
      <c r="I85" s="119"/>
      <c r="J85" s="119"/>
      <c r="K85" s="4"/>
      <c r="L85" s="4"/>
      <c r="M85" s="4"/>
      <c r="N85" s="4"/>
      <c r="O85" s="4"/>
      <c r="P85" s="4"/>
      <c r="Q85" s="4"/>
      <c r="R85" s="4"/>
    </row>
    <row r="86" spans="1:18" x14ac:dyDescent="0.25">
      <c r="A86" s="4"/>
      <c r="B86" s="4"/>
      <c r="C86" s="4"/>
      <c r="D86" s="4"/>
      <c r="E86" s="4"/>
      <c r="F86" s="4"/>
      <c r="G86" s="4"/>
      <c r="H86" s="4"/>
      <c r="I86" s="4"/>
      <c r="J86" s="4"/>
      <c r="K86" s="4"/>
      <c r="L86" s="4"/>
      <c r="M86" s="4"/>
      <c r="N86" s="4"/>
      <c r="O86" s="4"/>
      <c r="P86" s="4"/>
      <c r="Q86" s="4"/>
      <c r="R86" s="4"/>
    </row>
    <row r="87" spans="1:18" x14ac:dyDescent="0.25">
      <c r="A87" s="4"/>
      <c r="B87" s="124" t="s">
        <v>168</v>
      </c>
      <c r="C87" s="124"/>
      <c r="D87" s="124"/>
      <c r="E87" s="124"/>
      <c r="F87" s="124"/>
      <c r="G87" s="124"/>
      <c r="H87" s="124"/>
      <c r="I87" s="124"/>
      <c r="J87" s="124"/>
      <c r="K87" s="4"/>
      <c r="L87" s="4"/>
      <c r="M87" s="4"/>
      <c r="N87" s="4"/>
      <c r="O87" s="4"/>
      <c r="P87" s="4"/>
      <c r="Q87" s="4"/>
      <c r="R87" s="4"/>
    </row>
    <row r="88" spans="1:18" x14ac:dyDescent="0.25">
      <c r="A88" s="4"/>
      <c r="B88" s="124"/>
      <c r="C88" s="124"/>
      <c r="D88" s="124"/>
      <c r="E88" s="124"/>
      <c r="F88" s="124"/>
      <c r="G88" s="124"/>
      <c r="H88" s="124"/>
      <c r="I88" s="124"/>
      <c r="J88" s="124"/>
      <c r="K88" s="4"/>
      <c r="L88" s="4"/>
      <c r="M88" s="4"/>
      <c r="N88" s="4"/>
      <c r="O88" s="4"/>
      <c r="P88" s="4"/>
      <c r="Q88" s="4"/>
      <c r="R88" s="4"/>
    </row>
    <row r="89" spans="1:18" x14ac:dyDescent="0.25">
      <c r="A89" s="4"/>
      <c r="B89" s="124" t="s">
        <v>169</v>
      </c>
      <c r="C89" s="124"/>
      <c r="D89" s="124"/>
      <c r="E89" s="124"/>
      <c r="F89" s="124"/>
      <c r="G89" s="124"/>
      <c r="H89" s="124"/>
      <c r="I89" s="124"/>
      <c r="J89" s="124"/>
      <c r="K89" s="4"/>
      <c r="L89" s="4"/>
      <c r="M89" s="4"/>
      <c r="N89" s="4"/>
      <c r="O89" s="4"/>
      <c r="P89" s="4"/>
      <c r="Q89" s="4"/>
      <c r="R89" s="4"/>
    </row>
    <row r="90" spans="1:18" x14ac:dyDescent="0.25">
      <c r="A90" s="4"/>
      <c r="B90" s="124"/>
      <c r="C90" s="124"/>
      <c r="D90" s="124"/>
      <c r="E90" s="124"/>
      <c r="F90" s="124"/>
      <c r="G90" s="124"/>
      <c r="H90" s="124"/>
      <c r="I90" s="124"/>
      <c r="J90" s="124"/>
      <c r="K90" s="4"/>
      <c r="L90" s="4"/>
      <c r="M90" s="4"/>
      <c r="N90" s="4"/>
      <c r="O90" s="4"/>
      <c r="P90" s="4"/>
      <c r="Q90" s="4"/>
      <c r="R90" s="4"/>
    </row>
    <row r="91" spans="1:18" x14ac:dyDescent="0.25">
      <c r="A91" s="4"/>
      <c r="B91" s="124"/>
      <c r="C91" s="124"/>
      <c r="D91" s="124"/>
      <c r="E91" s="124"/>
      <c r="F91" s="124"/>
      <c r="G91" s="124"/>
      <c r="H91" s="124"/>
      <c r="I91" s="124"/>
      <c r="J91" s="124"/>
      <c r="K91" s="4"/>
      <c r="L91" s="4"/>
      <c r="M91" s="4"/>
      <c r="N91" s="4"/>
      <c r="O91" s="4"/>
      <c r="P91" s="4"/>
      <c r="Q91" s="4"/>
      <c r="R91" s="4"/>
    </row>
    <row r="92" spans="1:18" x14ac:dyDescent="0.25">
      <c r="A92" s="4"/>
      <c r="B92" s="124"/>
      <c r="C92" s="124"/>
      <c r="D92" s="124"/>
      <c r="E92" s="124"/>
      <c r="F92" s="124"/>
      <c r="G92" s="124"/>
      <c r="H92" s="124"/>
      <c r="I92" s="124"/>
      <c r="J92" s="124"/>
      <c r="K92" s="4"/>
      <c r="L92" s="4"/>
      <c r="M92" s="4"/>
      <c r="N92" s="4"/>
      <c r="O92" s="4"/>
      <c r="P92" s="4"/>
      <c r="Q92" s="4"/>
      <c r="R92" s="4"/>
    </row>
    <row r="93" spans="1:18" x14ac:dyDescent="0.25">
      <c r="A93" s="4"/>
      <c r="B93" s="124"/>
      <c r="C93" s="124"/>
      <c r="D93" s="124"/>
      <c r="E93" s="124"/>
      <c r="F93" s="124"/>
      <c r="G93" s="124"/>
      <c r="H93" s="124"/>
      <c r="I93" s="124"/>
      <c r="J93" s="124"/>
      <c r="K93" s="4"/>
      <c r="L93" s="4"/>
      <c r="M93" s="4"/>
      <c r="N93" s="4"/>
      <c r="O93" s="4"/>
      <c r="P93" s="4"/>
      <c r="Q93" s="4"/>
      <c r="R93" s="4"/>
    </row>
    <row r="94" spans="1:18" x14ac:dyDescent="0.25">
      <c r="A94" s="4"/>
      <c r="B94" s="124"/>
      <c r="C94" s="124"/>
      <c r="D94" s="124"/>
      <c r="E94" s="124"/>
      <c r="F94" s="124"/>
      <c r="G94" s="124"/>
      <c r="H94" s="124"/>
      <c r="I94" s="124"/>
      <c r="J94" s="124"/>
      <c r="K94" s="4"/>
      <c r="L94" s="4"/>
      <c r="M94" s="4"/>
      <c r="N94" s="4"/>
      <c r="O94" s="4"/>
      <c r="P94" s="4"/>
      <c r="Q94" s="4"/>
      <c r="R94" s="4"/>
    </row>
    <row r="95" spans="1:18" x14ac:dyDescent="0.25">
      <c r="A95" s="4"/>
      <c r="B95" s="124"/>
      <c r="C95" s="124"/>
      <c r="D95" s="124"/>
      <c r="E95" s="124"/>
      <c r="F95" s="124"/>
      <c r="G95" s="124"/>
      <c r="H95" s="124"/>
      <c r="I95" s="124"/>
      <c r="J95" s="124"/>
      <c r="K95" s="4"/>
      <c r="L95" s="4"/>
      <c r="M95" s="4"/>
      <c r="N95" s="4"/>
      <c r="O95" s="4"/>
      <c r="P95" s="4"/>
      <c r="Q95" s="4"/>
      <c r="R95" s="4"/>
    </row>
    <row r="96" spans="1:18" x14ac:dyDescent="0.25">
      <c r="A96" s="4"/>
      <c r="B96" s="124"/>
      <c r="C96" s="124"/>
      <c r="D96" s="124"/>
      <c r="E96" s="124"/>
      <c r="F96" s="124"/>
      <c r="G96" s="124"/>
      <c r="H96" s="124"/>
      <c r="I96" s="124"/>
      <c r="J96" s="124"/>
      <c r="K96" s="4"/>
      <c r="L96" s="4"/>
      <c r="M96" s="4"/>
      <c r="N96" s="4"/>
      <c r="O96" s="4"/>
      <c r="P96" s="4"/>
      <c r="Q96" s="4"/>
      <c r="R96" s="4"/>
    </row>
    <row r="97" spans="1:18" x14ac:dyDescent="0.25">
      <c r="A97" s="4"/>
      <c r="B97" s="48"/>
      <c r="C97" s="48"/>
      <c r="D97" s="48"/>
      <c r="E97" s="48"/>
      <c r="F97" s="48"/>
      <c r="G97" s="48"/>
      <c r="H97" s="48"/>
      <c r="I97" s="48"/>
      <c r="J97" s="48"/>
      <c r="K97" s="4"/>
      <c r="L97" s="4"/>
      <c r="M97" s="4"/>
      <c r="N97" s="4"/>
      <c r="O97" s="4"/>
      <c r="P97" s="4"/>
      <c r="Q97" s="4"/>
      <c r="R97" s="4"/>
    </row>
    <row r="98" spans="1:18" x14ac:dyDescent="0.25">
      <c r="A98" s="4"/>
      <c r="B98" s="4"/>
      <c r="C98" s="4"/>
      <c r="D98" s="4"/>
      <c r="E98" s="4"/>
      <c r="F98" s="4"/>
      <c r="G98" s="4"/>
      <c r="H98" s="4"/>
      <c r="I98" s="4"/>
      <c r="J98" s="4"/>
      <c r="K98" s="4"/>
      <c r="L98" s="4"/>
      <c r="M98" s="4"/>
      <c r="N98" s="4"/>
      <c r="O98" s="4"/>
      <c r="P98" s="4"/>
      <c r="Q98" s="4"/>
      <c r="R98" s="4"/>
    </row>
    <row r="99" spans="1:18" x14ac:dyDescent="0.25">
      <c r="A99" s="4"/>
      <c r="B99" s="4"/>
      <c r="C99" s="4"/>
      <c r="D99" s="4"/>
      <c r="E99" s="4"/>
      <c r="F99" s="4"/>
      <c r="G99" s="4"/>
      <c r="H99" s="4"/>
      <c r="I99" s="4"/>
      <c r="J99" s="4"/>
      <c r="K99" s="4"/>
      <c r="L99" s="4"/>
      <c r="M99" s="4"/>
      <c r="N99" s="4"/>
      <c r="O99" s="4"/>
      <c r="P99" s="4"/>
      <c r="Q99" s="4"/>
      <c r="R99" s="4"/>
    </row>
    <row r="100" spans="1:18" x14ac:dyDescent="0.25">
      <c r="A100" s="4"/>
      <c r="B100" s="4"/>
      <c r="C100" s="4"/>
      <c r="D100" s="4"/>
      <c r="E100" s="4"/>
      <c r="F100" s="4"/>
      <c r="G100" s="4"/>
      <c r="H100" s="4"/>
      <c r="I100" s="4"/>
      <c r="J100" s="4"/>
      <c r="K100" s="4"/>
      <c r="L100" s="4"/>
      <c r="M100" s="4"/>
      <c r="N100" s="4"/>
      <c r="O100" s="4"/>
      <c r="P100" s="4"/>
      <c r="Q100" s="4"/>
      <c r="R100" s="4"/>
    </row>
    <row r="101" spans="1:18" x14ac:dyDescent="0.25">
      <c r="A101" s="4"/>
      <c r="B101" s="4"/>
      <c r="C101" s="4"/>
      <c r="D101" s="4"/>
      <c r="E101" s="4"/>
      <c r="F101" s="4"/>
      <c r="G101" s="4"/>
      <c r="H101" s="4"/>
      <c r="I101" s="4"/>
      <c r="J101" s="4"/>
      <c r="K101" s="4"/>
      <c r="L101" s="4"/>
      <c r="M101" s="4"/>
      <c r="N101" s="4"/>
      <c r="O101" s="4"/>
      <c r="P101" s="4"/>
      <c r="Q101" s="4"/>
      <c r="R101" s="4"/>
    </row>
    <row r="102" spans="1:18" x14ac:dyDescent="0.25">
      <c r="A102" s="4"/>
      <c r="B102" s="4"/>
      <c r="C102" s="4"/>
      <c r="D102" s="4"/>
      <c r="E102" s="4"/>
      <c r="F102" s="4"/>
      <c r="G102" s="4"/>
      <c r="H102" s="4"/>
      <c r="I102" s="4"/>
      <c r="J102" s="4"/>
      <c r="K102" s="4"/>
      <c r="L102" s="4"/>
      <c r="M102" s="4"/>
      <c r="N102" s="4"/>
      <c r="O102" s="4"/>
      <c r="P102" s="4"/>
      <c r="Q102" s="4"/>
      <c r="R102" s="4"/>
    </row>
    <row r="103" spans="1:18" x14ac:dyDescent="0.25">
      <c r="A103" s="4"/>
      <c r="B103" s="4"/>
      <c r="C103" s="4"/>
      <c r="D103" s="4"/>
      <c r="E103" s="4"/>
      <c r="F103" s="4"/>
      <c r="G103" s="4"/>
      <c r="H103" s="4"/>
      <c r="I103" s="4"/>
      <c r="J103" s="4"/>
      <c r="K103" s="4"/>
      <c r="L103" s="4"/>
      <c r="M103" s="4"/>
      <c r="N103" s="4"/>
      <c r="O103" s="4"/>
      <c r="P103" s="4"/>
      <c r="Q103" s="4"/>
      <c r="R103" s="4"/>
    </row>
    <row r="104" spans="1:18" x14ac:dyDescent="0.25">
      <c r="A104" s="4"/>
      <c r="B104" s="4"/>
      <c r="C104" s="4"/>
      <c r="D104" s="4"/>
      <c r="E104" s="4"/>
      <c r="F104" s="4"/>
      <c r="G104" s="4"/>
      <c r="H104" s="4"/>
      <c r="I104" s="4"/>
      <c r="J104" s="4"/>
      <c r="K104" s="4"/>
      <c r="L104" s="4"/>
      <c r="M104" s="4"/>
      <c r="N104" s="4"/>
      <c r="O104" s="4"/>
      <c r="P104" s="4"/>
      <c r="Q104" s="4"/>
      <c r="R104" s="4"/>
    </row>
    <row r="105" spans="1:18" x14ac:dyDescent="0.25">
      <c r="A105" s="4"/>
      <c r="B105" s="121" t="s">
        <v>322</v>
      </c>
      <c r="C105" s="121"/>
      <c r="D105" s="121"/>
      <c r="E105" s="4"/>
      <c r="F105" s="4"/>
      <c r="G105" s="4"/>
      <c r="H105" s="4"/>
      <c r="I105" s="4"/>
      <c r="J105" s="4"/>
      <c r="K105" s="4"/>
      <c r="L105" s="4"/>
      <c r="M105" s="4"/>
      <c r="N105" s="4"/>
      <c r="O105" s="4"/>
      <c r="P105" s="4"/>
      <c r="Q105" s="4"/>
      <c r="R105" s="4"/>
    </row>
    <row r="106" spans="1:18" x14ac:dyDescent="0.25">
      <c r="A106" s="4"/>
      <c r="B106" s="4"/>
      <c r="C106" s="4"/>
      <c r="D106" s="4"/>
      <c r="E106" s="4"/>
      <c r="F106" s="4"/>
      <c r="G106" s="4"/>
      <c r="H106" s="4"/>
      <c r="I106" s="4"/>
      <c r="J106" s="4"/>
      <c r="K106" s="4"/>
      <c r="L106" s="4"/>
      <c r="M106" s="4"/>
      <c r="N106" s="4"/>
      <c r="O106" s="4"/>
      <c r="P106" s="4"/>
      <c r="Q106" s="4"/>
      <c r="R106" s="4"/>
    </row>
    <row r="107" spans="1:18" x14ac:dyDescent="0.25">
      <c r="A107" s="4"/>
      <c r="B107" s="4"/>
      <c r="C107" s="4"/>
      <c r="D107" s="4"/>
      <c r="E107" s="4"/>
      <c r="F107" s="4"/>
      <c r="G107" s="4"/>
      <c r="H107" s="4"/>
      <c r="I107" s="4"/>
      <c r="J107" s="4"/>
      <c r="K107" s="4"/>
      <c r="L107" s="4"/>
      <c r="M107" s="4"/>
      <c r="N107" s="4"/>
      <c r="O107" s="4"/>
      <c r="P107" s="4"/>
      <c r="Q107" s="4"/>
      <c r="R107" s="4"/>
    </row>
    <row r="108" spans="1:18" x14ac:dyDescent="0.25">
      <c r="A108" s="4"/>
      <c r="B108" s="4"/>
      <c r="C108" s="4"/>
      <c r="D108" s="4"/>
      <c r="E108" s="4"/>
      <c r="F108" s="4"/>
      <c r="G108" s="4"/>
      <c r="H108" s="4"/>
      <c r="I108" s="4"/>
      <c r="J108" s="4"/>
      <c r="K108" s="4"/>
      <c r="L108" s="4"/>
      <c r="M108" s="4"/>
      <c r="N108" s="4"/>
      <c r="O108" s="4"/>
      <c r="P108" s="4"/>
      <c r="Q108" s="4"/>
      <c r="R108" s="4"/>
    </row>
    <row r="109" spans="1:18" x14ac:dyDescent="0.25">
      <c r="A109" s="4"/>
      <c r="B109" s="4"/>
      <c r="C109" s="4"/>
      <c r="D109" s="4"/>
      <c r="E109" s="4"/>
      <c r="F109" s="4"/>
      <c r="G109" s="4"/>
      <c r="H109" s="4"/>
      <c r="I109" s="4"/>
      <c r="J109" s="4"/>
      <c r="K109" s="4"/>
      <c r="L109" s="4"/>
      <c r="M109" s="4"/>
      <c r="N109" s="4"/>
      <c r="O109" s="4"/>
      <c r="P109" s="4"/>
      <c r="Q109" s="4"/>
      <c r="R109" s="4"/>
    </row>
    <row r="110" spans="1:18" x14ac:dyDescent="0.25">
      <c r="A110" s="4"/>
      <c r="B110" s="96" t="s">
        <v>294</v>
      </c>
      <c r="C110" s="4"/>
      <c r="D110" s="4"/>
      <c r="E110" s="4"/>
      <c r="F110" s="4"/>
      <c r="G110" s="4"/>
      <c r="H110" s="4"/>
      <c r="I110" s="4"/>
      <c r="J110" s="4"/>
      <c r="K110" s="4"/>
      <c r="L110" s="4"/>
      <c r="M110" s="4"/>
      <c r="N110" s="4"/>
      <c r="O110" s="4"/>
      <c r="P110" s="4"/>
      <c r="Q110" s="4"/>
      <c r="R110" s="4"/>
    </row>
    <row r="111" spans="1:18" x14ac:dyDescent="0.25">
      <c r="A111" s="4"/>
      <c r="B111" s="4"/>
      <c r="C111" s="4"/>
      <c r="D111" s="4"/>
      <c r="E111" s="4"/>
      <c r="F111" s="4"/>
      <c r="G111" s="4"/>
      <c r="H111" s="4"/>
      <c r="I111" s="4"/>
      <c r="J111" s="4"/>
      <c r="K111" s="4"/>
      <c r="L111" s="4"/>
      <c r="M111" s="4"/>
      <c r="N111" s="4"/>
      <c r="O111" s="4"/>
      <c r="P111" s="4"/>
      <c r="Q111" s="4"/>
      <c r="R111" s="4"/>
    </row>
    <row r="112" spans="1:18" x14ac:dyDescent="0.25">
      <c r="A112" s="4"/>
      <c r="B112" s="4"/>
      <c r="C112" s="4"/>
      <c r="D112" s="4"/>
      <c r="E112" s="4"/>
      <c r="F112" s="4"/>
      <c r="G112" s="4"/>
      <c r="H112" s="4"/>
      <c r="I112" s="4"/>
      <c r="J112" s="4"/>
      <c r="K112" s="4"/>
      <c r="L112" s="4"/>
      <c r="M112" s="4"/>
      <c r="N112" s="4"/>
      <c r="O112" s="4"/>
      <c r="P112" s="4"/>
      <c r="Q112" s="4"/>
      <c r="R112" s="4"/>
    </row>
    <row r="113" spans="1:18" x14ac:dyDescent="0.25">
      <c r="A113" s="4"/>
      <c r="B113" s="4"/>
      <c r="C113" s="4"/>
      <c r="D113" s="4"/>
      <c r="E113" s="4"/>
      <c r="F113" s="4"/>
      <c r="G113" s="4"/>
      <c r="H113" s="4"/>
      <c r="I113" s="4"/>
      <c r="J113" s="4"/>
      <c r="K113" s="4"/>
      <c r="L113" s="4"/>
      <c r="M113" s="4"/>
      <c r="N113" s="4"/>
      <c r="O113" s="4"/>
      <c r="P113" s="4"/>
      <c r="Q113" s="4"/>
      <c r="R113" s="4"/>
    </row>
    <row r="114" spans="1:18" x14ac:dyDescent="0.25">
      <c r="A114" s="4"/>
      <c r="B114" s="4"/>
      <c r="C114" s="4"/>
      <c r="D114" s="4"/>
      <c r="E114" s="4"/>
      <c r="F114" s="4"/>
      <c r="G114" s="4"/>
      <c r="H114" s="4"/>
      <c r="I114" s="4"/>
      <c r="J114" s="4"/>
      <c r="K114" s="4"/>
      <c r="L114" s="4"/>
      <c r="M114" s="4"/>
      <c r="N114" s="4"/>
      <c r="O114" s="4"/>
      <c r="P114" s="4"/>
      <c r="Q114" s="4"/>
      <c r="R114" s="4"/>
    </row>
    <row r="115" spans="1:18" x14ac:dyDescent="0.25">
      <c r="A115" s="4"/>
      <c r="B115" s="4"/>
      <c r="C115" s="4"/>
      <c r="D115" s="4"/>
      <c r="E115" s="4"/>
      <c r="F115" s="4"/>
      <c r="G115" s="4"/>
      <c r="H115" s="4"/>
      <c r="I115" s="4"/>
      <c r="J115" s="4"/>
      <c r="K115" s="4"/>
      <c r="L115" s="4"/>
      <c r="M115" s="4"/>
      <c r="N115" s="4"/>
      <c r="O115" s="4"/>
      <c r="P115" s="4"/>
      <c r="Q115" s="4"/>
      <c r="R115" s="4"/>
    </row>
    <row r="116" spans="1:18" x14ac:dyDescent="0.25">
      <c r="A116" s="4"/>
      <c r="B116" s="4"/>
      <c r="C116" s="4"/>
      <c r="D116" s="4"/>
      <c r="E116" s="4"/>
      <c r="F116" s="4"/>
      <c r="G116" s="4"/>
      <c r="H116" s="4"/>
      <c r="I116" s="4"/>
      <c r="J116" s="4"/>
      <c r="K116" s="4"/>
      <c r="L116" s="4"/>
      <c r="M116" s="4"/>
      <c r="N116" s="4"/>
      <c r="O116" s="4"/>
      <c r="P116" s="4"/>
      <c r="Q116" s="4"/>
      <c r="R116" s="4"/>
    </row>
    <row r="117" spans="1:18" x14ac:dyDescent="0.25">
      <c r="A117" s="4"/>
      <c r="B117" s="4"/>
      <c r="C117" s="4"/>
      <c r="D117" s="4"/>
      <c r="E117" s="4"/>
      <c r="F117" s="4"/>
      <c r="G117" s="4"/>
      <c r="H117" s="4"/>
      <c r="I117" s="4"/>
      <c r="J117" s="4"/>
      <c r="K117" s="4"/>
      <c r="L117" s="4"/>
      <c r="M117" s="4"/>
      <c r="N117" s="4"/>
      <c r="O117" s="4"/>
      <c r="P117" s="4"/>
      <c r="Q117" s="4"/>
      <c r="R117" s="4"/>
    </row>
    <row r="118" spans="1:18" x14ac:dyDescent="0.25">
      <c r="A118" s="4"/>
      <c r="B118" s="4"/>
      <c r="C118" s="4"/>
      <c r="D118" s="4"/>
      <c r="E118" s="4"/>
      <c r="F118" s="4"/>
      <c r="G118" s="4"/>
      <c r="H118" s="4"/>
      <c r="I118" s="4"/>
      <c r="J118" s="4"/>
      <c r="K118" s="4"/>
      <c r="L118" s="4"/>
      <c r="M118" s="4"/>
      <c r="N118" s="4"/>
      <c r="O118" s="4"/>
      <c r="P118" s="4"/>
      <c r="Q118" s="4"/>
      <c r="R118" s="4"/>
    </row>
    <row r="119" spans="1:18" x14ac:dyDescent="0.25">
      <c r="A119" s="4"/>
      <c r="B119" s="4"/>
      <c r="C119" s="4"/>
      <c r="D119" s="4"/>
      <c r="E119" s="4"/>
      <c r="F119" s="4"/>
      <c r="G119" s="4"/>
      <c r="H119" s="4"/>
      <c r="I119" s="4"/>
      <c r="J119" s="4"/>
      <c r="K119" s="4"/>
      <c r="L119" s="4"/>
      <c r="M119" s="4"/>
      <c r="N119" s="4"/>
      <c r="O119" s="4"/>
      <c r="P119" s="4"/>
      <c r="Q119" s="4"/>
      <c r="R119" s="4"/>
    </row>
    <row r="120" spans="1:18" x14ac:dyDescent="0.25">
      <c r="A120" s="4"/>
      <c r="B120" s="4"/>
      <c r="C120" s="4"/>
      <c r="D120" s="4"/>
      <c r="E120" s="4"/>
      <c r="F120" s="4"/>
      <c r="G120" s="4"/>
      <c r="H120" s="4"/>
      <c r="I120" s="4"/>
      <c r="J120" s="4"/>
      <c r="K120" s="4"/>
      <c r="L120" s="4"/>
      <c r="M120" s="4"/>
      <c r="N120" s="4"/>
      <c r="O120" s="4"/>
      <c r="P120" s="4"/>
      <c r="Q120" s="4"/>
      <c r="R120" s="4"/>
    </row>
    <row r="121" spans="1:18" x14ac:dyDescent="0.25">
      <c r="A121" s="4"/>
      <c r="B121" s="4"/>
      <c r="C121" s="4"/>
      <c r="D121" s="4"/>
      <c r="E121" s="4"/>
      <c r="F121" s="4"/>
      <c r="G121" s="4"/>
      <c r="H121" s="4"/>
      <c r="I121" s="4"/>
      <c r="J121" s="4"/>
      <c r="K121" s="4"/>
      <c r="L121" s="4"/>
      <c r="M121" s="4"/>
      <c r="N121" s="4"/>
      <c r="O121" s="4"/>
      <c r="P121" s="4"/>
      <c r="Q121" s="4"/>
      <c r="R121" s="4"/>
    </row>
    <row r="122" spans="1:18" x14ac:dyDescent="0.25">
      <c r="A122" s="4"/>
      <c r="B122" s="4"/>
      <c r="C122" s="4"/>
      <c r="D122" s="4"/>
      <c r="E122" s="4"/>
      <c r="F122" s="4"/>
      <c r="G122" s="4"/>
      <c r="H122" s="4"/>
      <c r="I122" s="4"/>
      <c r="J122" s="4"/>
      <c r="K122" s="4"/>
      <c r="L122" s="4"/>
      <c r="M122" s="4"/>
      <c r="N122" s="4"/>
      <c r="O122" s="4"/>
      <c r="P122" s="4"/>
      <c r="Q122" s="4"/>
      <c r="R122" s="4"/>
    </row>
    <row r="123" spans="1:18" x14ac:dyDescent="0.25">
      <c r="A123" s="4"/>
      <c r="B123" s="4"/>
      <c r="C123" s="4"/>
      <c r="D123" s="4"/>
      <c r="E123" s="4"/>
      <c r="F123" s="4"/>
      <c r="G123" s="4"/>
      <c r="H123" s="4"/>
      <c r="I123" s="4"/>
      <c r="J123" s="4"/>
      <c r="K123" s="4"/>
      <c r="L123" s="4"/>
      <c r="M123" s="4"/>
      <c r="N123" s="4"/>
      <c r="O123" s="4"/>
      <c r="P123" s="4"/>
      <c r="Q123" s="4"/>
      <c r="R123" s="4"/>
    </row>
    <row r="124" spans="1:18" x14ac:dyDescent="0.25">
      <c r="A124" s="4"/>
      <c r="B124" s="4"/>
      <c r="C124" s="4"/>
      <c r="D124" s="4"/>
      <c r="E124" s="4"/>
      <c r="F124" s="4"/>
      <c r="G124" s="4"/>
      <c r="H124" s="4"/>
      <c r="I124" s="4"/>
      <c r="J124" s="4"/>
      <c r="K124" s="4"/>
      <c r="L124" s="4"/>
      <c r="M124" s="4"/>
      <c r="N124" s="4"/>
      <c r="O124" s="4"/>
      <c r="P124" s="4"/>
      <c r="Q124" s="4"/>
      <c r="R124" s="4"/>
    </row>
    <row r="125" spans="1:18" x14ac:dyDescent="0.25">
      <c r="A125" s="4"/>
      <c r="B125" s="4"/>
      <c r="C125" s="4"/>
      <c r="D125" s="4"/>
      <c r="E125" s="4"/>
      <c r="F125" s="4"/>
      <c r="G125" s="4"/>
      <c r="H125" s="4"/>
      <c r="I125" s="4"/>
      <c r="J125" s="4"/>
      <c r="K125" s="4"/>
      <c r="L125" s="4"/>
      <c r="M125" s="4"/>
      <c r="N125" s="4"/>
      <c r="O125" s="4"/>
      <c r="P125" s="4"/>
      <c r="Q125" s="4"/>
      <c r="R125" s="4"/>
    </row>
    <row r="126" spans="1:18" x14ac:dyDescent="0.25">
      <c r="A126" s="4"/>
      <c r="B126" s="4"/>
      <c r="C126" s="4"/>
      <c r="D126" s="4"/>
      <c r="E126" s="4"/>
      <c r="F126" s="4"/>
      <c r="G126" s="4"/>
      <c r="H126" s="4"/>
      <c r="I126" s="4"/>
      <c r="J126" s="4"/>
      <c r="K126" s="4"/>
      <c r="L126" s="4"/>
      <c r="M126" s="4"/>
      <c r="N126" s="4"/>
      <c r="O126" s="4"/>
      <c r="P126" s="4"/>
      <c r="Q126" s="4"/>
      <c r="R126" s="4"/>
    </row>
    <row r="127" spans="1:18" x14ac:dyDescent="0.25">
      <c r="A127" s="4"/>
      <c r="B127" s="4"/>
      <c r="C127" s="4"/>
      <c r="D127" s="4"/>
      <c r="E127" s="4"/>
      <c r="F127" s="4"/>
      <c r="G127" s="4"/>
      <c r="H127" s="4"/>
      <c r="I127" s="4"/>
      <c r="J127" s="4"/>
      <c r="K127" s="4"/>
      <c r="L127" s="4"/>
      <c r="M127" s="4"/>
      <c r="N127" s="4"/>
      <c r="O127" s="4"/>
      <c r="P127" s="4"/>
      <c r="Q127" s="4"/>
      <c r="R127" s="4"/>
    </row>
    <row r="128" spans="1:18" x14ac:dyDescent="0.25">
      <c r="A128" s="4"/>
      <c r="B128" s="4"/>
      <c r="C128" s="4"/>
      <c r="D128" s="4"/>
      <c r="E128" s="4"/>
      <c r="F128" s="4"/>
      <c r="G128" s="4"/>
      <c r="H128" s="4"/>
      <c r="I128" s="4"/>
      <c r="J128" s="4"/>
      <c r="K128" s="4"/>
      <c r="L128" s="4"/>
      <c r="M128" s="4"/>
      <c r="N128" s="4"/>
      <c r="O128" s="4"/>
      <c r="P128" s="4"/>
      <c r="Q128" s="4"/>
      <c r="R128" s="4"/>
    </row>
    <row r="129" spans="1:18" x14ac:dyDescent="0.25">
      <c r="A129" s="4"/>
      <c r="B129" s="4"/>
      <c r="C129" s="4"/>
      <c r="D129" s="4"/>
      <c r="E129" s="4"/>
      <c r="F129" s="4"/>
      <c r="G129" s="4"/>
      <c r="H129" s="4"/>
      <c r="I129" s="4"/>
      <c r="J129" s="4"/>
      <c r="K129" s="4"/>
      <c r="L129" s="4"/>
      <c r="M129" s="4"/>
      <c r="N129" s="4"/>
      <c r="O129" s="4"/>
      <c r="P129" s="4"/>
      <c r="Q129" s="4"/>
      <c r="R129" s="4"/>
    </row>
    <row r="130" spans="1:18" x14ac:dyDescent="0.25">
      <c r="A130" s="4"/>
      <c r="B130" s="4"/>
      <c r="C130" s="4"/>
      <c r="D130" s="4"/>
      <c r="E130" s="4"/>
      <c r="F130" s="4"/>
      <c r="G130" s="4"/>
      <c r="H130" s="4"/>
      <c r="I130" s="4"/>
      <c r="J130" s="4"/>
      <c r="K130" s="4"/>
      <c r="L130" s="4"/>
      <c r="M130" s="4"/>
      <c r="N130" s="4"/>
      <c r="O130" s="4"/>
      <c r="P130" s="4"/>
      <c r="Q130" s="4"/>
      <c r="R130" s="4"/>
    </row>
    <row r="131" spans="1:18" x14ac:dyDescent="0.25">
      <c r="A131" s="4"/>
      <c r="B131" s="4"/>
      <c r="C131" s="4"/>
      <c r="D131" s="4"/>
      <c r="E131" s="4"/>
      <c r="F131" s="4"/>
      <c r="G131" s="4"/>
      <c r="H131" s="4"/>
      <c r="I131" s="4"/>
      <c r="J131" s="4"/>
      <c r="K131" s="4"/>
      <c r="L131" s="4"/>
      <c r="M131" s="4"/>
      <c r="N131" s="4"/>
      <c r="O131" s="4"/>
      <c r="P131" s="4"/>
      <c r="Q131" s="4"/>
      <c r="R131" s="4"/>
    </row>
    <row r="132" spans="1:18" x14ac:dyDescent="0.25">
      <c r="A132" s="4"/>
      <c r="B132" s="4"/>
      <c r="C132" s="4"/>
      <c r="D132" s="4"/>
      <c r="E132" s="4"/>
      <c r="F132" s="4"/>
      <c r="G132" s="4"/>
      <c r="H132" s="4"/>
      <c r="I132" s="4"/>
      <c r="J132" s="4"/>
      <c r="K132" s="4"/>
      <c r="L132" s="4"/>
      <c r="M132" s="4"/>
      <c r="N132" s="4"/>
      <c r="O132" s="4"/>
      <c r="P132" s="4"/>
      <c r="Q132" s="4"/>
      <c r="R132" s="4"/>
    </row>
    <row r="133" spans="1:18" x14ac:dyDescent="0.25">
      <c r="A133" s="4"/>
      <c r="B133" s="4"/>
      <c r="C133" s="4"/>
      <c r="D133" s="4"/>
      <c r="E133" s="4"/>
      <c r="F133" s="4"/>
      <c r="G133" s="4"/>
      <c r="H133" s="4"/>
      <c r="I133" s="4"/>
      <c r="J133" s="4"/>
      <c r="K133" s="4"/>
      <c r="L133" s="4"/>
      <c r="M133" s="4"/>
      <c r="N133" s="4"/>
      <c r="O133" s="4"/>
      <c r="P133" s="4"/>
      <c r="Q133" s="4"/>
      <c r="R133" s="4"/>
    </row>
    <row r="134" spans="1:18" x14ac:dyDescent="0.25">
      <c r="A134" s="4"/>
      <c r="B134" s="4"/>
      <c r="C134" s="4"/>
      <c r="D134" s="4"/>
      <c r="E134" s="4"/>
      <c r="F134" s="4"/>
      <c r="G134" s="4"/>
      <c r="H134" s="4"/>
      <c r="I134" s="4"/>
      <c r="J134" s="4"/>
      <c r="K134" s="4"/>
      <c r="L134" s="4"/>
      <c r="M134" s="4"/>
      <c r="N134" s="4"/>
      <c r="O134" s="4"/>
      <c r="P134" s="4"/>
      <c r="Q134" s="4"/>
      <c r="R134" s="4"/>
    </row>
    <row r="135" spans="1:18" x14ac:dyDescent="0.25">
      <c r="A135" s="4"/>
      <c r="B135" s="4"/>
      <c r="C135" s="4"/>
      <c r="D135" s="4"/>
      <c r="E135" s="4"/>
      <c r="F135" s="4"/>
      <c r="G135" s="4"/>
      <c r="H135" s="4"/>
      <c r="I135" s="4"/>
      <c r="J135" s="4"/>
      <c r="K135" s="4"/>
      <c r="L135" s="4"/>
      <c r="M135" s="4"/>
      <c r="N135" s="4"/>
      <c r="O135" s="4"/>
      <c r="P135" s="4"/>
      <c r="Q135" s="4"/>
      <c r="R135" s="4"/>
    </row>
    <row r="136" spans="1:18" x14ac:dyDescent="0.25">
      <c r="A136" s="4"/>
      <c r="B136" s="4"/>
      <c r="C136" s="4"/>
      <c r="D136" s="4"/>
      <c r="E136" s="4"/>
      <c r="F136" s="4"/>
      <c r="G136" s="4"/>
      <c r="H136" s="4"/>
      <c r="I136" s="4"/>
      <c r="J136" s="4"/>
      <c r="K136" s="4"/>
      <c r="L136" s="4"/>
      <c r="M136" s="4"/>
      <c r="N136" s="4"/>
      <c r="O136" s="4"/>
      <c r="P136" s="4"/>
      <c r="Q136" s="4"/>
      <c r="R136" s="4"/>
    </row>
    <row r="137" spans="1:18" x14ac:dyDescent="0.25">
      <c r="A137" s="4"/>
      <c r="B137" s="4"/>
      <c r="C137" s="4"/>
      <c r="D137" s="4"/>
      <c r="E137" s="4"/>
      <c r="F137" s="4"/>
      <c r="G137" s="4"/>
      <c r="H137" s="4"/>
      <c r="I137" s="4"/>
      <c r="J137" s="4"/>
      <c r="K137" s="4"/>
      <c r="L137" s="4"/>
      <c r="M137" s="4"/>
      <c r="N137" s="4"/>
      <c r="O137" s="4"/>
      <c r="P137" s="4"/>
      <c r="Q137" s="4"/>
      <c r="R137" s="4"/>
    </row>
    <row r="138" spans="1:18" x14ac:dyDescent="0.25">
      <c r="A138" s="4"/>
      <c r="B138" s="4"/>
      <c r="C138" s="4"/>
      <c r="D138" s="4"/>
      <c r="E138" s="4"/>
      <c r="F138" s="4"/>
      <c r="G138" s="4"/>
      <c r="H138" s="4"/>
      <c r="I138" s="4"/>
      <c r="J138" s="4"/>
      <c r="K138" s="4"/>
      <c r="L138" s="4"/>
      <c r="M138" s="4"/>
      <c r="N138" s="4"/>
      <c r="O138" s="4"/>
      <c r="P138" s="4"/>
      <c r="Q138" s="4"/>
      <c r="R138" s="4"/>
    </row>
    <row r="139" spans="1:18" x14ac:dyDescent="0.25">
      <c r="A139" s="4"/>
      <c r="B139" s="4"/>
      <c r="C139" s="4"/>
      <c r="D139" s="4"/>
      <c r="E139" s="4"/>
      <c r="F139" s="4"/>
      <c r="G139" s="4"/>
      <c r="H139" s="4"/>
      <c r="I139" s="4"/>
      <c r="J139" s="4"/>
      <c r="K139" s="4"/>
      <c r="L139" s="4"/>
      <c r="M139" s="4"/>
      <c r="N139" s="4"/>
      <c r="O139" s="4"/>
      <c r="P139" s="4"/>
      <c r="Q139" s="4"/>
      <c r="R139" s="4"/>
    </row>
    <row r="140" spans="1:18" x14ac:dyDescent="0.25">
      <c r="A140" s="4"/>
      <c r="B140" s="4"/>
      <c r="C140" s="4"/>
      <c r="D140" s="4"/>
      <c r="E140" s="4"/>
      <c r="F140" s="4"/>
      <c r="G140" s="4"/>
      <c r="H140" s="4"/>
      <c r="I140" s="4"/>
      <c r="J140" s="4"/>
      <c r="K140" s="4"/>
      <c r="L140" s="4"/>
      <c r="M140" s="4"/>
      <c r="N140" s="4"/>
      <c r="O140" s="4"/>
      <c r="P140" s="4"/>
      <c r="Q140" s="4"/>
      <c r="R140" s="4"/>
    </row>
    <row r="141" spans="1:18" x14ac:dyDescent="0.25">
      <c r="A141" s="4"/>
      <c r="B141" s="4"/>
      <c r="C141" s="4"/>
      <c r="D141" s="4"/>
      <c r="E141" s="4"/>
      <c r="F141" s="4"/>
      <c r="G141" s="4"/>
      <c r="H141" s="4"/>
      <c r="I141" s="4"/>
      <c r="J141" s="4"/>
      <c r="K141" s="4"/>
      <c r="L141" s="4"/>
      <c r="M141" s="4"/>
      <c r="N141" s="4"/>
      <c r="O141" s="4"/>
      <c r="P141" s="4"/>
      <c r="Q141" s="4"/>
      <c r="R141" s="4"/>
    </row>
    <row r="142" spans="1:18" x14ac:dyDescent="0.25">
      <c r="A142" s="4"/>
      <c r="B142" s="4"/>
      <c r="C142" s="4"/>
      <c r="D142" s="4"/>
      <c r="E142" s="4"/>
      <c r="F142" s="4"/>
      <c r="G142" s="4"/>
      <c r="H142" s="4"/>
      <c r="I142" s="4"/>
      <c r="J142" s="4"/>
      <c r="K142" s="4"/>
      <c r="L142" s="4"/>
      <c r="M142" s="4"/>
      <c r="N142" s="4"/>
      <c r="O142" s="4"/>
      <c r="P142" s="4"/>
      <c r="Q142" s="4"/>
      <c r="R142" s="4"/>
    </row>
    <row r="143" spans="1:18" x14ac:dyDescent="0.25">
      <c r="A143" s="4"/>
      <c r="B143" s="4"/>
      <c r="C143" s="4"/>
      <c r="D143" s="4"/>
      <c r="E143" s="4"/>
      <c r="F143" s="4"/>
      <c r="G143" s="4"/>
      <c r="H143" s="4"/>
      <c r="I143" s="4"/>
      <c r="J143" s="4"/>
      <c r="K143" s="4"/>
      <c r="L143" s="4"/>
      <c r="M143" s="4"/>
      <c r="N143" s="4"/>
      <c r="O143" s="4"/>
      <c r="P143" s="4"/>
      <c r="Q143" s="4"/>
      <c r="R143" s="4"/>
    </row>
    <row r="144" spans="1:18" x14ac:dyDescent="0.25">
      <c r="A144" s="4"/>
      <c r="B144" s="4"/>
      <c r="C144" s="4"/>
      <c r="D144" s="4"/>
      <c r="E144" s="4"/>
      <c r="F144" s="4"/>
      <c r="G144" s="4"/>
      <c r="H144" s="4"/>
      <c r="I144" s="4"/>
      <c r="J144" s="4"/>
      <c r="K144" s="4"/>
      <c r="L144" s="4"/>
      <c r="M144" s="4"/>
      <c r="N144" s="4"/>
      <c r="O144" s="4"/>
      <c r="P144" s="4"/>
      <c r="Q144" s="4"/>
      <c r="R144" s="4"/>
    </row>
    <row r="145" spans="1:18" x14ac:dyDescent="0.25">
      <c r="A145" s="4"/>
      <c r="B145" s="4"/>
      <c r="C145" s="4"/>
      <c r="D145" s="4"/>
      <c r="E145" s="4"/>
      <c r="F145" s="4"/>
      <c r="G145" s="4"/>
      <c r="H145" s="4"/>
      <c r="I145" s="4"/>
      <c r="J145" s="4"/>
      <c r="K145" s="4"/>
      <c r="L145" s="4"/>
      <c r="M145" s="4"/>
      <c r="N145" s="4"/>
      <c r="O145" s="4"/>
      <c r="P145" s="4"/>
      <c r="Q145" s="4"/>
      <c r="R145" s="4"/>
    </row>
    <row r="146" spans="1:18" x14ac:dyDescent="0.25">
      <c r="A146" s="4"/>
      <c r="B146" s="4"/>
      <c r="C146" s="4"/>
      <c r="D146" s="4"/>
      <c r="E146" s="4"/>
      <c r="F146" s="4"/>
      <c r="G146" s="4"/>
      <c r="H146" s="4"/>
      <c r="I146" s="4"/>
      <c r="J146" s="4"/>
      <c r="K146" s="4"/>
      <c r="L146" s="4"/>
      <c r="M146" s="4"/>
      <c r="N146" s="4"/>
      <c r="O146" s="4"/>
      <c r="P146" s="4"/>
      <c r="Q146" s="4"/>
      <c r="R146" s="4"/>
    </row>
    <row r="147" spans="1:18" x14ac:dyDescent="0.25">
      <c r="A147" s="4"/>
      <c r="B147" s="4"/>
      <c r="C147" s="4"/>
      <c r="D147" s="4"/>
      <c r="E147" s="4"/>
      <c r="F147" s="4"/>
      <c r="G147" s="4"/>
      <c r="H147" s="4"/>
      <c r="I147" s="4"/>
      <c r="J147" s="4"/>
      <c r="K147" s="4"/>
      <c r="L147" s="4"/>
      <c r="M147" s="4"/>
      <c r="N147" s="4"/>
      <c r="O147" s="4"/>
      <c r="P147" s="4"/>
      <c r="Q147" s="4"/>
      <c r="R147" s="4"/>
    </row>
    <row r="148" spans="1:18" x14ac:dyDescent="0.25">
      <c r="A148" s="4"/>
      <c r="B148" s="4"/>
      <c r="C148" s="4"/>
      <c r="D148" s="4"/>
      <c r="E148" s="4"/>
      <c r="F148" s="4"/>
      <c r="G148" s="4"/>
      <c r="H148" s="4"/>
      <c r="I148" s="4"/>
      <c r="J148" s="4"/>
      <c r="K148" s="4"/>
      <c r="L148" s="4"/>
      <c r="M148" s="4"/>
      <c r="N148" s="4"/>
      <c r="O148" s="4"/>
      <c r="P148" s="4"/>
      <c r="Q148" s="4"/>
      <c r="R148" s="4"/>
    </row>
    <row r="149" spans="1:18" x14ac:dyDescent="0.25">
      <c r="A149" s="4"/>
      <c r="B149" s="4"/>
      <c r="C149" s="4"/>
      <c r="D149" s="4"/>
      <c r="E149" s="4"/>
      <c r="F149" s="4"/>
      <c r="G149" s="4"/>
      <c r="H149" s="4"/>
      <c r="I149" s="4"/>
      <c r="J149" s="4"/>
      <c r="K149" s="4"/>
      <c r="L149" s="4"/>
      <c r="M149" s="4"/>
      <c r="N149" s="4"/>
      <c r="O149" s="4"/>
      <c r="P149" s="4"/>
      <c r="Q149" s="4"/>
      <c r="R149" s="4"/>
    </row>
    <row r="150" spans="1:18" x14ac:dyDescent="0.25">
      <c r="A150" s="4"/>
      <c r="B150" s="4"/>
      <c r="C150" s="4"/>
      <c r="D150" s="4"/>
      <c r="E150" s="4"/>
      <c r="F150" s="4"/>
      <c r="G150" s="4"/>
      <c r="H150" s="4"/>
      <c r="I150" s="4"/>
      <c r="J150" s="4"/>
      <c r="K150" s="4"/>
      <c r="L150" s="4"/>
      <c r="M150" s="4"/>
      <c r="N150" s="4"/>
      <c r="O150" s="4"/>
      <c r="P150" s="4"/>
      <c r="Q150" s="4"/>
      <c r="R150" s="4"/>
    </row>
    <row r="151" spans="1:18" x14ac:dyDescent="0.25">
      <c r="A151" s="4"/>
      <c r="B151" s="4"/>
      <c r="C151" s="4"/>
      <c r="D151" s="4"/>
      <c r="E151" s="4"/>
      <c r="F151" s="4"/>
      <c r="G151" s="4"/>
      <c r="H151" s="4"/>
      <c r="I151" s="4"/>
      <c r="J151" s="4"/>
      <c r="K151" s="4"/>
      <c r="L151" s="4"/>
      <c r="M151" s="4"/>
      <c r="N151" s="4"/>
      <c r="O151" s="4"/>
      <c r="P151" s="4"/>
      <c r="Q151" s="4"/>
      <c r="R151" s="4"/>
    </row>
    <row r="152" spans="1:18" x14ac:dyDescent="0.25">
      <c r="A152" s="4"/>
      <c r="B152" s="4"/>
      <c r="C152" s="4"/>
      <c r="D152" s="4"/>
      <c r="E152" s="4"/>
      <c r="F152" s="4"/>
      <c r="G152" s="4"/>
      <c r="H152" s="4"/>
      <c r="I152" s="4"/>
      <c r="J152" s="4"/>
      <c r="K152" s="4"/>
      <c r="L152" s="4"/>
      <c r="M152" s="4"/>
      <c r="N152" s="4"/>
      <c r="O152" s="4"/>
      <c r="P152" s="4"/>
      <c r="Q152" s="4"/>
      <c r="R152" s="4"/>
    </row>
    <row r="153" spans="1:18" x14ac:dyDescent="0.25">
      <c r="A153" s="4"/>
      <c r="B153" s="4"/>
      <c r="C153" s="4"/>
      <c r="D153" s="4"/>
      <c r="E153" s="4"/>
      <c r="F153" s="4"/>
      <c r="G153" s="4"/>
      <c r="H153" s="4"/>
      <c r="I153" s="4"/>
      <c r="J153" s="4"/>
      <c r="K153" s="4"/>
      <c r="L153" s="4"/>
      <c r="M153" s="4"/>
      <c r="N153" s="4"/>
      <c r="O153" s="4"/>
      <c r="P153" s="4"/>
      <c r="Q153" s="4"/>
      <c r="R153" s="4"/>
    </row>
    <row r="154" spans="1:18" x14ac:dyDescent="0.25">
      <c r="A154" s="4"/>
      <c r="B154" s="4"/>
      <c r="C154" s="4"/>
      <c r="D154" s="4"/>
      <c r="E154" s="4"/>
      <c r="F154" s="4"/>
      <c r="G154" s="4"/>
      <c r="H154" s="4"/>
      <c r="I154" s="4"/>
      <c r="J154" s="4"/>
      <c r="K154" s="4"/>
      <c r="L154" s="4"/>
      <c r="M154" s="4"/>
      <c r="N154" s="4"/>
      <c r="O154" s="4"/>
      <c r="P154" s="4"/>
      <c r="Q154" s="4"/>
      <c r="R154" s="4"/>
    </row>
    <row r="155" spans="1:18" x14ac:dyDescent="0.25">
      <c r="A155" s="4"/>
      <c r="B155" s="4"/>
      <c r="C155" s="4"/>
      <c r="D155" s="4"/>
      <c r="E155" s="4"/>
      <c r="F155" s="4"/>
      <c r="G155" s="4"/>
      <c r="H155" s="4"/>
      <c r="I155" s="4"/>
      <c r="J155" s="4"/>
      <c r="K155" s="4"/>
      <c r="L155" s="4"/>
      <c r="M155" s="4"/>
      <c r="N155" s="4"/>
      <c r="O155" s="4"/>
      <c r="P155" s="4"/>
      <c r="Q155" s="4"/>
      <c r="R155" s="4"/>
    </row>
    <row r="156" spans="1:18" x14ac:dyDescent="0.25">
      <c r="A156" s="4"/>
      <c r="B156" s="4"/>
      <c r="C156" s="4"/>
      <c r="D156" s="4"/>
      <c r="E156" s="4"/>
      <c r="F156" s="4"/>
      <c r="G156" s="4"/>
      <c r="H156" s="4"/>
      <c r="I156" s="4"/>
      <c r="J156" s="4"/>
      <c r="K156" s="4"/>
      <c r="L156" s="4"/>
      <c r="M156" s="4"/>
      <c r="N156" s="4"/>
      <c r="O156" s="4"/>
      <c r="P156" s="4"/>
      <c r="Q156" s="4"/>
      <c r="R156" s="4"/>
    </row>
    <row r="157" spans="1:18" x14ac:dyDescent="0.25">
      <c r="A157" s="4"/>
      <c r="B157" s="4"/>
      <c r="C157" s="4"/>
      <c r="D157" s="4"/>
      <c r="E157" s="4"/>
      <c r="F157" s="4"/>
      <c r="G157" s="4"/>
      <c r="H157" s="4"/>
      <c r="I157" s="4"/>
      <c r="J157" s="4"/>
      <c r="K157" s="4"/>
      <c r="L157" s="4"/>
      <c r="M157" s="4"/>
      <c r="N157" s="4"/>
      <c r="O157" s="4"/>
      <c r="P157" s="4"/>
      <c r="Q157" s="4"/>
      <c r="R157" s="4"/>
    </row>
    <row r="158" spans="1:18" x14ac:dyDescent="0.25">
      <c r="A158" s="4"/>
      <c r="B158" s="4"/>
      <c r="C158" s="4"/>
      <c r="D158" s="4"/>
      <c r="E158" s="4"/>
      <c r="F158" s="4"/>
      <c r="G158" s="4"/>
      <c r="H158" s="4"/>
      <c r="I158" s="4"/>
      <c r="J158" s="4"/>
      <c r="K158" s="4"/>
      <c r="L158" s="4"/>
      <c r="M158" s="4"/>
      <c r="N158" s="4"/>
      <c r="O158" s="4"/>
      <c r="P158" s="4"/>
      <c r="Q158" s="4"/>
      <c r="R158" s="4"/>
    </row>
    <row r="159" spans="1:18" x14ac:dyDescent="0.25">
      <c r="A159" s="4"/>
      <c r="B159" s="4"/>
      <c r="C159" s="4"/>
      <c r="D159" s="4"/>
      <c r="E159" s="4"/>
      <c r="F159" s="4"/>
      <c r="G159" s="4"/>
      <c r="H159" s="4"/>
      <c r="I159" s="4"/>
      <c r="J159" s="4"/>
      <c r="K159" s="4"/>
      <c r="L159" s="4"/>
      <c r="M159" s="4"/>
      <c r="N159" s="4"/>
      <c r="O159" s="4"/>
      <c r="P159" s="4"/>
      <c r="Q159" s="4"/>
      <c r="R159" s="4"/>
    </row>
    <row r="160" spans="1:18" x14ac:dyDescent="0.25">
      <c r="A160" s="4"/>
      <c r="B160" s="4"/>
      <c r="C160" s="4"/>
      <c r="D160" s="4"/>
      <c r="E160" s="4"/>
      <c r="F160" s="4"/>
      <c r="G160" s="4"/>
      <c r="H160" s="4"/>
      <c r="I160" s="4"/>
      <c r="J160" s="4"/>
      <c r="K160" s="4"/>
      <c r="L160" s="4"/>
      <c r="M160" s="4"/>
      <c r="N160" s="4"/>
      <c r="O160" s="4"/>
      <c r="P160" s="4"/>
      <c r="Q160" s="4"/>
      <c r="R160" s="4"/>
    </row>
    <row r="161" spans="1:18" x14ac:dyDescent="0.25">
      <c r="A161" s="4"/>
      <c r="B161" s="4"/>
      <c r="C161" s="4"/>
      <c r="D161" s="4"/>
      <c r="E161" s="4"/>
      <c r="F161" s="4"/>
      <c r="G161" s="4"/>
      <c r="H161" s="4"/>
      <c r="I161" s="4"/>
      <c r="J161" s="4"/>
      <c r="K161" s="4"/>
      <c r="L161" s="4"/>
      <c r="M161" s="4"/>
      <c r="N161" s="4"/>
      <c r="O161" s="4"/>
      <c r="P161" s="4"/>
      <c r="Q161" s="4"/>
      <c r="R161" s="4"/>
    </row>
    <row r="162" spans="1:18" x14ac:dyDescent="0.25">
      <c r="A162" s="4"/>
      <c r="B162" s="4"/>
      <c r="C162" s="4"/>
      <c r="D162" s="4"/>
      <c r="E162" s="4"/>
      <c r="F162" s="4"/>
      <c r="G162" s="4"/>
      <c r="H162" s="4"/>
      <c r="I162" s="4"/>
      <c r="J162" s="4"/>
      <c r="K162" s="4"/>
      <c r="L162" s="4"/>
      <c r="M162" s="4"/>
      <c r="N162" s="4"/>
      <c r="O162" s="4"/>
      <c r="P162" s="4"/>
      <c r="Q162" s="4"/>
      <c r="R162" s="4"/>
    </row>
  </sheetData>
  <sheetProtection algorithmName="SHA-512" hashValue="u5oEswUQl0dezieqJwaDhtyGKWUziwXCkbmdTQgbDYLNRcLUUDsh3dqdHAeaErhk4CSX/nP5ZOZipmSlFfxuFQ==" saltValue="QsfMno1dbzoqvpp1WMQC8Q==" spinCount="100000" sheet="1" objects="1" scenarios="1"/>
  <mergeCells count="26">
    <mergeCell ref="B105:D105"/>
    <mergeCell ref="B82:J85"/>
    <mergeCell ref="B50:J52"/>
    <mergeCell ref="B68:J69"/>
    <mergeCell ref="B77:J80"/>
    <mergeCell ref="B71:J75"/>
    <mergeCell ref="B54:J57"/>
    <mergeCell ref="B59:J60"/>
    <mergeCell ref="B87:J88"/>
    <mergeCell ref="B89:J96"/>
    <mergeCell ref="B62:J63"/>
    <mergeCell ref="B65:J65"/>
    <mergeCell ref="B47:J48"/>
    <mergeCell ref="B2:J5"/>
    <mergeCell ref="B8:J10"/>
    <mergeCell ref="B17:C17"/>
    <mergeCell ref="B18:J20"/>
    <mergeCell ref="B22:J23"/>
    <mergeCell ref="B25:J26"/>
    <mergeCell ref="B44:J45"/>
    <mergeCell ref="B30:J32"/>
    <mergeCell ref="B11:C11"/>
    <mergeCell ref="B12:J15"/>
    <mergeCell ref="B27:J29"/>
    <mergeCell ref="B35:J38"/>
    <mergeCell ref="B39:J42"/>
  </mergeCells>
  <pageMargins left="0.7" right="0.7" top="0.75" bottom="0.75" header="0.3" footer="0.3"/>
  <pageSetup paperSize="9" scale="54" fitToHeight="0" orientation="portrait" r:id="rId1"/>
  <rowBreaks count="1" manualBreakCount="1">
    <brk id="85" max="12"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pageSetUpPr fitToPage="1"/>
  </sheetPr>
  <dimension ref="A1:AK104"/>
  <sheetViews>
    <sheetView zoomScaleNormal="100" workbookViewId="0"/>
  </sheetViews>
  <sheetFormatPr baseColWidth="10" defaultRowHeight="15" x14ac:dyDescent="0.25"/>
  <cols>
    <col min="1" max="1" width="2.7109375" customWidth="1"/>
    <col min="2" max="4" width="12.7109375" customWidth="1"/>
    <col min="5" max="6" width="2.7109375" customWidth="1"/>
    <col min="7" max="7" width="20.7109375" customWidth="1"/>
    <col min="8" max="8" width="13" customWidth="1"/>
    <col min="9" max="9" width="21.28515625" bestFit="1" customWidth="1"/>
  </cols>
  <sheetData>
    <row r="1" spans="1:37" x14ac:dyDescent="0.25">
      <c r="A1" s="1"/>
      <c r="B1" s="12"/>
      <c r="C1" s="12"/>
      <c r="D1" s="12"/>
      <c r="E1" s="14"/>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15" customHeight="1" x14ac:dyDescent="0.25">
      <c r="A2" s="12"/>
      <c r="B2" s="130" t="s">
        <v>0</v>
      </c>
      <c r="C2" s="130"/>
      <c r="D2" s="130"/>
      <c r="E2" s="14"/>
      <c r="F2" s="12"/>
      <c r="G2" s="12" t="s">
        <v>1</v>
      </c>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1:37" ht="15" customHeight="1" x14ac:dyDescent="0.25">
      <c r="A3" s="12"/>
      <c r="B3" s="130"/>
      <c r="C3" s="130"/>
      <c r="D3" s="130"/>
      <c r="E3" s="14"/>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row>
    <row r="4" spans="1:37" ht="15" customHeight="1" x14ac:dyDescent="0.25">
      <c r="A4" s="12"/>
      <c r="B4" s="130"/>
      <c r="C4" s="130"/>
      <c r="D4" s="130"/>
      <c r="E4" s="14"/>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row>
    <row r="5" spans="1:37" x14ac:dyDescent="0.25">
      <c r="A5" s="13"/>
      <c r="B5" s="13"/>
      <c r="C5" s="13"/>
      <c r="D5" s="13"/>
      <c r="E5" s="15"/>
      <c r="F5" s="13"/>
      <c r="G5" s="13" t="s">
        <v>2</v>
      </c>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row>
    <row r="6" spans="1:37" ht="15.75" x14ac:dyDescent="0.25">
      <c r="A6" s="1"/>
      <c r="B6" s="45"/>
      <c r="C6" s="45"/>
      <c r="D6" s="45"/>
      <c r="E6" s="14"/>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row>
    <row r="7" spans="1:37" ht="15.75" x14ac:dyDescent="0.25">
      <c r="A7" s="43"/>
      <c r="B7" s="128" t="s">
        <v>146</v>
      </c>
      <c r="C7" s="128"/>
      <c r="D7" s="128"/>
      <c r="E7" s="44"/>
      <c r="F7" s="2"/>
      <c r="G7" s="62" t="s">
        <v>191</v>
      </c>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row>
    <row r="8" spans="1:37" ht="15.75" x14ac:dyDescent="0.25">
      <c r="A8" s="1"/>
      <c r="B8" s="46"/>
      <c r="C8" s="46"/>
      <c r="D8" s="46"/>
      <c r="E8" s="14"/>
      <c r="F8" s="2"/>
      <c r="G8" s="2" t="s">
        <v>192</v>
      </c>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row>
    <row r="9" spans="1:37" ht="15.75" x14ac:dyDescent="0.25">
      <c r="A9" s="1"/>
      <c r="B9" s="131" t="s">
        <v>145</v>
      </c>
      <c r="C9" s="131"/>
      <c r="D9" s="131"/>
      <c r="E9" s="14"/>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row>
    <row r="10" spans="1:37" ht="15.75" x14ac:dyDescent="0.25">
      <c r="A10" s="1"/>
      <c r="B10" s="46"/>
      <c r="C10" s="46"/>
      <c r="D10" s="46"/>
      <c r="E10" s="14"/>
      <c r="F10" s="2"/>
      <c r="G10" s="81" t="s">
        <v>193</v>
      </c>
      <c r="H10" s="77">
        <v>1</v>
      </c>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row>
    <row r="11" spans="1:37" ht="15.75" x14ac:dyDescent="0.25">
      <c r="A11" s="1"/>
      <c r="B11" s="128" t="s">
        <v>147</v>
      </c>
      <c r="C11" s="128"/>
      <c r="D11" s="128"/>
      <c r="E11" s="14"/>
      <c r="F11" s="2"/>
      <c r="G11" s="81" t="s">
        <v>194</v>
      </c>
      <c r="H11" s="81">
        <f>INDEX(Datos!$G$10:$I$39,'Introducción Datos'!$H$10,2)</f>
        <v>675</v>
      </c>
      <c r="I11" s="57" t="str">
        <f>INDEX(Datos!$G$10:$I$39,'Introducción Datos'!$H$10,3)</f>
        <v>kgCO2/kg R32</v>
      </c>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pans="1:37" ht="15.75" x14ac:dyDescent="0.25">
      <c r="A12" s="1"/>
      <c r="B12" s="46"/>
      <c r="C12" s="46"/>
      <c r="D12" s="46"/>
      <c r="E12" s="14"/>
      <c r="F12" s="2"/>
      <c r="G12" s="81"/>
      <c r="H12" s="81"/>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row>
    <row r="13" spans="1:37" ht="15.75" x14ac:dyDescent="0.25">
      <c r="A13" s="1"/>
      <c r="B13" s="128" t="s">
        <v>148</v>
      </c>
      <c r="C13" s="128"/>
      <c r="D13" s="128"/>
      <c r="E13" s="14"/>
      <c r="F13" s="2"/>
      <c r="G13" s="62" t="s">
        <v>66</v>
      </c>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row>
    <row r="14" spans="1:37" ht="15.75" x14ac:dyDescent="0.25">
      <c r="A14" s="1"/>
      <c r="B14" s="46"/>
      <c r="C14" s="46"/>
      <c r="D14" s="46"/>
      <c r="E14" s="14"/>
      <c r="F14" s="2"/>
      <c r="G14" s="2" t="s">
        <v>195</v>
      </c>
      <c r="H14" s="78">
        <v>10</v>
      </c>
      <c r="I14" s="2" t="s">
        <v>257</v>
      </c>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row>
    <row r="15" spans="1:37" ht="15.75" x14ac:dyDescent="0.25">
      <c r="A15" s="1"/>
      <c r="B15" s="128" t="s">
        <v>149</v>
      </c>
      <c r="C15" s="128"/>
      <c r="D15" s="128"/>
      <c r="E15" s="14"/>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row>
    <row r="16" spans="1:37" x14ac:dyDescent="0.25">
      <c r="A16" s="1"/>
      <c r="B16" s="12"/>
      <c r="C16" s="12"/>
      <c r="D16" s="12"/>
      <c r="E16" s="14"/>
      <c r="F16" s="2"/>
      <c r="G16" s="62" t="s">
        <v>62</v>
      </c>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row>
    <row r="17" spans="1:37" x14ac:dyDescent="0.25">
      <c r="A17" s="1"/>
      <c r="B17" s="127"/>
      <c r="C17" s="127"/>
      <c r="D17" s="127"/>
      <c r="E17" s="14"/>
      <c r="F17" s="2"/>
      <c r="G17" s="2" t="s">
        <v>196</v>
      </c>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row>
    <row r="18" spans="1:37" x14ac:dyDescent="0.25">
      <c r="A18" s="3"/>
      <c r="B18" s="16"/>
      <c r="C18" s="16"/>
      <c r="D18" s="16"/>
      <c r="E18" s="17"/>
      <c r="F18" s="2"/>
      <c r="G18" s="2" t="s">
        <v>197</v>
      </c>
      <c r="H18" s="2"/>
      <c r="I18" s="79">
        <v>1</v>
      </c>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row>
    <row r="19" spans="1:37" x14ac:dyDescent="0.25">
      <c r="A19" s="3"/>
      <c r="B19" s="18"/>
      <c r="C19" s="16"/>
      <c r="D19" s="16"/>
      <c r="E19" s="17"/>
      <c r="F19" s="2"/>
      <c r="G19" s="2"/>
      <c r="H19" s="2"/>
      <c r="I19" s="85">
        <f>INDEX(Datos!$G$56:$I$70,'Introducción Datos'!$I$18,2)</f>
        <v>19</v>
      </c>
      <c r="J19" s="85" t="str">
        <f>INDEX(Datos!$G$56:$I$70,'Introducción Datos'!$I$18,3)</f>
        <v>%/año</v>
      </c>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row>
    <row r="20" spans="1:37" x14ac:dyDescent="0.25">
      <c r="A20" s="3"/>
      <c r="B20" s="16"/>
      <c r="C20" s="16"/>
      <c r="D20" s="16"/>
      <c r="E20" s="17"/>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row>
    <row r="21" spans="1:37" x14ac:dyDescent="0.25">
      <c r="A21" s="3"/>
      <c r="B21" s="18"/>
      <c r="C21" s="16"/>
      <c r="D21" s="16"/>
      <c r="E21" s="17"/>
      <c r="F21" s="2"/>
      <c r="G21" s="63" t="s">
        <v>198</v>
      </c>
      <c r="H21" s="101">
        <f>IFERROR(ROUND(I19*H14/100,2),"Revise Datos")</f>
        <v>1.9</v>
      </c>
      <c r="I21" s="2" t="s">
        <v>199</v>
      </c>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row>
    <row r="22" spans="1:37" x14ac:dyDescent="0.25">
      <c r="A22" s="3"/>
      <c r="B22" s="16"/>
      <c r="C22" s="16"/>
      <c r="D22" s="16"/>
      <c r="E22" s="1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row>
    <row r="23" spans="1:37" x14ac:dyDescent="0.25">
      <c r="A23" s="3"/>
      <c r="B23" s="16"/>
      <c r="C23" s="16"/>
      <c r="D23" s="16"/>
      <c r="E23" s="17"/>
      <c r="F23" s="2"/>
      <c r="G23" s="62" t="s">
        <v>70</v>
      </c>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row>
    <row r="24" spans="1:37" x14ac:dyDescent="0.25">
      <c r="A24" s="1"/>
      <c r="B24" s="12"/>
      <c r="C24" s="12"/>
      <c r="D24" s="12"/>
      <c r="E24" s="14"/>
      <c r="F24" s="2"/>
      <c r="G24" s="2" t="s">
        <v>274</v>
      </c>
      <c r="H24" s="2"/>
      <c r="I24" s="80">
        <v>1</v>
      </c>
      <c r="J24" s="2"/>
      <c r="K24" s="125" t="s">
        <v>276</v>
      </c>
      <c r="L24" s="125"/>
      <c r="M24" s="2"/>
      <c r="N24" s="2"/>
      <c r="O24" s="2"/>
      <c r="P24" s="2"/>
      <c r="Q24" s="2"/>
      <c r="R24" s="2"/>
      <c r="S24" s="2"/>
      <c r="T24" s="2"/>
      <c r="U24" s="2"/>
      <c r="V24" s="2"/>
      <c r="W24" s="2"/>
      <c r="X24" s="2"/>
      <c r="Y24" s="2"/>
      <c r="Z24" s="2"/>
      <c r="AA24" s="2"/>
      <c r="AB24" s="2"/>
      <c r="AC24" s="2"/>
      <c r="AD24" s="2"/>
      <c r="AE24" s="2"/>
      <c r="AF24" s="2"/>
      <c r="AG24" s="2"/>
      <c r="AH24" s="2"/>
      <c r="AI24" s="2"/>
      <c r="AJ24" s="2"/>
      <c r="AK24" s="2"/>
    </row>
    <row r="25" spans="1:37" x14ac:dyDescent="0.25">
      <c r="A25" s="1"/>
      <c r="B25" s="12"/>
      <c r="C25" s="12"/>
      <c r="D25" s="12"/>
      <c r="E25" s="14"/>
      <c r="F25" s="2"/>
      <c r="G25" s="2"/>
      <c r="H25" s="84" t="s">
        <v>253</v>
      </c>
      <c r="I25" s="85">
        <f>INDEX(Datos!$G$74:$I$76,'Introducción Datos'!$I$24,2)</f>
        <v>10</v>
      </c>
      <c r="J25" s="86" t="s">
        <v>72</v>
      </c>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row>
    <row r="26" spans="1:37" x14ac:dyDescent="0.25">
      <c r="A26" s="1"/>
      <c r="B26" s="12"/>
      <c r="C26" s="12"/>
      <c r="D26" s="12"/>
      <c r="E26" s="14"/>
      <c r="F26" s="2"/>
      <c r="G26" s="2"/>
      <c r="H26" s="57"/>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row>
    <row r="27" spans="1:37" x14ac:dyDescent="0.25">
      <c r="A27" s="1"/>
      <c r="B27" s="12"/>
      <c r="C27" s="12"/>
      <c r="D27" s="12"/>
      <c r="E27" s="14"/>
      <c r="F27" s="2"/>
      <c r="G27" s="2"/>
      <c r="H27" s="57"/>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row>
    <row r="28" spans="1:37" x14ac:dyDescent="0.25">
      <c r="A28" s="1"/>
      <c r="B28" s="12"/>
      <c r="C28" s="12"/>
      <c r="D28" s="12"/>
      <c r="E28" s="14"/>
      <c r="F28" s="2"/>
      <c r="G28" s="98" t="s">
        <v>78</v>
      </c>
      <c r="H28" s="98"/>
      <c r="I28" s="99"/>
      <c r="J28" s="100">
        <f>IFERROR(ROUND(H11*H21*I25,0),"Revise Datos")</f>
        <v>12825</v>
      </c>
      <c r="K28" s="99" t="s">
        <v>79</v>
      </c>
      <c r="L28" s="2"/>
      <c r="M28" s="2"/>
      <c r="N28" s="2"/>
      <c r="O28" s="2"/>
      <c r="P28" s="2"/>
      <c r="Q28" s="2"/>
      <c r="R28" s="2"/>
      <c r="S28" s="2"/>
      <c r="T28" s="2"/>
      <c r="U28" s="2"/>
      <c r="V28" s="2"/>
      <c r="W28" s="2"/>
      <c r="X28" s="2"/>
      <c r="Y28" s="2"/>
      <c r="Z28" s="2"/>
      <c r="AA28" s="2"/>
      <c r="AB28" s="2"/>
      <c r="AC28" s="2"/>
      <c r="AD28" s="2"/>
      <c r="AE28" s="2"/>
      <c r="AF28" s="2"/>
      <c r="AG28" s="2"/>
      <c r="AH28" s="2"/>
      <c r="AI28" s="2"/>
      <c r="AJ28" s="2"/>
      <c r="AK28" s="2"/>
    </row>
    <row r="29" spans="1:37" x14ac:dyDescent="0.25">
      <c r="A29" s="1"/>
      <c r="B29" s="12"/>
      <c r="C29" s="12"/>
      <c r="D29" s="12"/>
      <c r="E29" s="14"/>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row>
    <row r="30" spans="1:37" x14ac:dyDescent="0.25">
      <c r="A30" s="1"/>
      <c r="B30" s="12"/>
      <c r="C30" s="12"/>
      <c r="D30" s="12"/>
      <c r="E30" s="14"/>
      <c r="F30" s="2"/>
      <c r="G30" s="64" t="s">
        <v>200</v>
      </c>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row>
    <row r="31" spans="1:37" x14ac:dyDescent="0.25">
      <c r="A31" s="1"/>
      <c r="B31" s="12"/>
      <c r="C31" s="12"/>
      <c r="D31" s="12"/>
      <c r="E31" s="14"/>
      <c r="F31" s="2"/>
      <c r="G31" s="2" t="s">
        <v>201</v>
      </c>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row>
    <row r="32" spans="1:37" x14ac:dyDescent="0.25">
      <c r="A32" s="1"/>
      <c r="B32" s="12"/>
      <c r="C32" s="12"/>
      <c r="D32" s="12"/>
      <c r="E32" s="14"/>
      <c r="F32" s="2"/>
      <c r="G32" s="2" t="s">
        <v>202</v>
      </c>
      <c r="H32" s="2"/>
      <c r="I32" s="79">
        <v>1</v>
      </c>
      <c r="J32" s="2"/>
      <c r="K32" s="125" t="s">
        <v>276</v>
      </c>
      <c r="L32" s="125"/>
      <c r="M32" s="2"/>
      <c r="N32" s="2"/>
      <c r="O32" s="2"/>
      <c r="P32" s="2"/>
      <c r="Q32" s="2"/>
      <c r="R32" s="2"/>
      <c r="S32" s="2"/>
      <c r="T32" s="2"/>
      <c r="U32" s="2"/>
      <c r="V32" s="2"/>
      <c r="W32" s="2"/>
      <c r="X32" s="2"/>
      <c r="Y32" s="2"/>
      <c r="Z32" s="2"/>
      <c r="AA32" s="2"/>
      <c r="AB32" s="2"/>
      <c r="AC32" s="2"/>
      <c r="AD32" s="2"/>
      <c r="AE32" s="2"/>
      <c r="AF32" s="2"/>
      <c r="AG32" s="2"/>
      <c r="AH32" s="2"/>
      <c r="AI32" s="2"/>
      <c r="AJ32" s="2"/>
      <c r="AK32" s="2"/>
    </row>
    <row r="33" spans="1:37" ht="15.75" x14ac:dyDescent="0.3">
      <c r="A33" s="1"/>
      <c r="B33" s="12"/>
      <c r="C33" s="12"/>
      <c r="D33" s="12"/>
      <c r="E33" s="14"/>
      <c r="F33" s="2"/>
      <c r="G33" s="2"/>
      <c r="H33" s="84" t="s">
        <v>270</v>
      </c>
      <c r="I33" s="85">
        <f>INDEX(Datos!$G$80:$H$83,'Introducción Datos'!$I$32,2)</f>
        <v>0.6</v>
      </c>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row>
    <row r="34" spans="1:37" x14ac:dyDescent="0.25">
      <c r="A34" s="1"/>
      <c r="B34" s="12"/>
      <c r="C34" s="12"/>
      <c r="D34" s="12"/>
      <c r="E34" s="14"/>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row>
    <row r="35" spans="1:37" x14ac:dyDescent="0.25">
      <c r="A35" s="1"/>
      <c r="B35" s="1"/>
      <c r="C35" s="1"/>
      <c r="D35" s="1"/>
      <c r="E35" s="14"/>
      <c r="F35" s="2"/>
      <c r="G35" s="98" t="s">
        <v>302</v>
      </c>
      <c r="H35" s="98"/>
      <c r="I35" s="99"/>
      <c r="J35" s="100">
        <f>IFERROR(ROUND(H11*H14*(1-I33),0),"Revisa Datos")</f>
        <v>2700</v>
      </c>
      <c r="K35" s="99" t="s">
        <v>79</v>
      </c>
      <c r="L35" s="2"/>
      <c r="M35" s="2"/>
      <c r="N35" s="2"/>
      <c r="O35" s="2"/>
      <c r="P35" s="2"/>
      <c r="Q35" s="2"/>
      <c r="R35" s="2"/>
      <c r="S35" s="2"/>
      <c r="T35" s="2"/>
      <c r="U35" s="2"/>
      <c r="V35" s="2"/>
      <c r="W35" s="2"/>
      <c r="X35" s="2"/>
      <c r="Y35" s="2"/>
      <c r="Z35" s="2"/>
      <c r="AA35" s="2"/>
      <c r="AB35" s="2"/>
      <c r="AC35" s="2"/>
      <c r="AD35" s="2"/>
      <c r="AE35" s="2"/>
      <c r="AF35" s="2"/>
      <c r="AG35" s="2"/>
      <c r="AH35" s="2"/>
      <c r="AI35" s="2"/>
      <c r="AJ35" s="2"/>
      <c r="AK35" s="2"/>
    </row>
    <row r="36" spans="1:37" x14ac:dyDescent="0.25">
      <c r="A36" s="1"/>
      <c r="B36" s="1"/>
      <c r="C36" s="1"/>
      <c r="D36" s="1"/>
      <c r="E36" s="14"/>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row>
    <row r="37" spans="1:37" x14ac:dyDescent="0.25">
      <c r="A37" s="1"/>
      <c r="B37" s="1"/>
      <c r="C37" s="1"/>
      <c r="D37" s="1"/>
      <c r="E37" s="14"/>
      <c r="F37" s="2"/>
      <c r="G37" s="62" t="s">
        <v>203</v>
      </c>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row>
    <row r="38" spans="1:37" x14ac:dyDescent="0.25">
      <c r="A38" s="1"/>
      <c r="B38" s="1"/>
      <c r="C38" s="1"/>
      <c r="D38" s="1"/>
      <c r="E38" s="14"/>
      <c r="F38" s="2"/>
      <c r="G38" s="129" t="s">
        <v>271</v>
      </c>
      <c r="H38" s="129"/>
      <c r="I38" s="94">
        <v>15000</v>
      </c>
      <c r="J38" s="2" t="s">
        <v>206</v>
      </c>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row>
    <row r="39" spans="1:37" x14ac:dyDescent="0.25">
      <c r="A39" s="1"/>
      <c r="B39" s="1"/>
      <c r="C39" s="1"/>
      <c r="D39" s="1"/>
      <c r="E39" s="14"/>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row>
    <row r="40" spans="1:37" x14ac:dyDescent="0.25">
      <c r="A40" s="1"/>
      <c r="B40" s="1"/>
      <c r="C40" s="1"/>
      <c r="D40" s="1"/>
      <c r="E40" s="14"/>
      <c r="F40" s="2"/>
      <c r="G40" s="64" t="s">
        <v>204</v>
      </c>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row>
    <row r="41" spans="1:37" x14ac:dyDescent="0.25">
      <c r="A41" s="1"/>
      <c r="B41" s="1"/>
      <c r="C41" s="1"/>
      <c r="D41" s="1"/>
      <c r="E41" s="14"/>
      <c r="F41" s="2"/>
      <c r="G41" s="2" t="s">
        <v>205</v>
      </c>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row>
    <row r="42" spans="1:37" x14ac:dyDescent="0.25">
      <c r="A42" s="1"/>
      <c r="B42" s="1"/>
      <c r="C42" s="1"/>
      <c r="D42" s="1"/>
      <c r="E42" s="14"/>
      <c r="F42" s="2"/>
      <c r="G42" s="2" t="s">
        <v>202</v>
      </c>
      <c r="H42" s="2"/>
      <c r="I42" s="79">
        <v>1</v>
      </c>
      <c r="J42" s="2"/>
      <c r="K42" s="125" t="s">
        <v>276</v>
      </c>
      <c r="L42" s="125"/>
      <c r="M42" s="2"/>
      <c r="N42" s="2"/>
      <c r="O42" s="2"/>
      <c r="P42" s="2"/>
      <c r="Q42" s="2"/>
      <c r="R42" s="2"/>
      <c r="S42" s="2"/>
      <c r="T42" s="2"/>
      <c r="U42" s="2"/>
      <c r="V42" s="2"/>
      <c r="W42" s="2"/>
      <c r="X42" s="2"/>
      <c r="Y42" s="2"/>
      <c r="Z42" s="2"/>
      <c r="AA42" s="2"/>
      <c r="AB42" s="2"/>
      <c r="AC42" s="2"/>
      <c r="AD42" s="2"/>
      <c r="AE42" s="2"/>
      <c r="AF42" s="2"/>
      <c r="AG42" s="2"/>
      <c r="AH42" s="2"/>
      <c r="AI42" s="2"/>
      <c r="AJ42" s="2"/>
      <c r="AK42" s="2"/>
    </row>
    <row r="43" spans="1:37" x14ac:dyDescent="0.25">
      <c r="A43" s="1"/>
      <c r="B43" s="1"/>
      <c r="C43" s="1"/>
      <c r="D43" s="1"/>
      <c r="E43" s="14"/>
      <c r="F43" s="2"/>
      <c r="G43" s="2"/>
      <c r="H43" s="84" t="s">
        <v>273</v>
      </c>
      <c r="I43" s="85">
        <f>INDEX(Datos!$G$87:$I$93,'Introducción Datos'!$I$42,3)</f>
        <v>0.35699999999999998</v>
      </c>
      <c r="J43" s="86" t="s">
        <v>207</v>
      </c>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row>
    <row r="44" spans="1:37" x14ac:dyDescent="0.25">
      <c r="A44" s="1"/>
      <c r="B44" s="1"/>
      <c r="C44" s="1"/>
      <c r="D44" s="1"/>
      <c r="E44" s="14"/>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1:37" x14ac:dyDescent="0.25">
      <c r="A45" s="1"/>
      <c r="B45" s="1"/>
      <c r="C45" s="1"/>
      <c r="D45" s="1"/>
      <c r="E45" s="14"/>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row>
    <row r="46" spans="1:37" x14ac:dyDescent="0.25">
      <c r="A46" s="1"/>
      <c r="B46" s="1"/>
      <c r="C46" s="1"/>
      <c r="D46" s="1"/>
      <c r="E46" s="14"/>
      <c r="F46" s="2"/>
      <c r="G46" s="98" t="s">
        <v>110</v>
      </c>
      <c r="H46" s="98"/>
      <c r="I46" s="30"/>
      <c r="J46" s="102">
        <f>I25*I38*I43</f>
        <v>53550</v>
      </c>
      <c r="K46" s="30" t="s">
        <v>111</v>
      </c>
      <c r="L46" s="2"/>
      <c r="M46" s="2"/>
      <c r="N46" s="2"/>
      <c r="O46" s="2"/>
      <c r="P46" s="2"/>
      <c r="Q46" s="2"/>
      <c r="R46" s="2"/>
      <c r="S46" s="2"/>
      <c r="T46" s="2"/>
      <c r="U46" s="2"/>
      <c r="V46" s="2"/>
      <c r="W46" s="2"/>
      <c r="X46" s="2"/>
      <c r="Y46" s="2"/>
      <c r="Z46" s="2"/>
      <c r="AA46" s="2"/>
      <c r="AB46" s="2"/>
      <c r="AC46" s="2"/>
      <c r="AD46" s="2"/>
      <c r="AE46" s="2"/>
      <c r="AF46" s="2"/>
      <c r="AG46" s="2"/>
      <c r="AH46" s="2"/>
      <c r="AI46" s="2"/>
      <c r="AJ46" s="2"/>
      <c r="AK46" s="2"/>
    </row>
    <row r="47" spans="1:37" x14ac:dyDescent="0.25">
      <c r="A47" s="1"/>
      <c r="B47" s="1"/>
      <c r="C47" s="1"/>
      <c r="D47" s="1"/>
      <c r="E47" s="14"/>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row>
    <row r="48" spans="1:37" x14ac:dyDescent="0.25">
      <c r="A48" s="1"/>
      <c r="B48" s="1"/>
      <c r="C48" s="1"/>
      <c r="D48" s="1"/>
      <c r="E48" s="14"/>
      <c r="F48" s="2"/>
      <c r="G48" s="62" t="s">
        <v>210</v>
      </c>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row>
    <row r="49" spans="1:37" x14ac:dyDescent="0.25">
      <c r="A49" s="1"/>
      <c r="B49" s="1"/>
      <c r="C49" s="1"/>
      <c r="D49" s="1"/>
      <c r="E49" s="14"/>
      <c r="F49" s="2"/>
      <c r="G49" s="2" t="s">
        <v>211</v>
      </c>
      <c r="H49" s="126"/>
      <c r="I49" s="126"/>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row>
    <row r="50" spans="1:37" x14ac:dyDescent="0.25">
      <c r="A50" s="1"/>
      <c r="B50" s="1"/>
      <c r="C50" s="1"/>
      <c r="D50" s="1"/>
      <c r="E50" s="14"/>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row>
    <row r="51" spans="1:37" x14ac:dyDescent="0.25">
      <c r="A51" s="1"/>
      <c r="B51" s="1"/>
      <c r="C51" s="1"/>
      <c r="D51" s="1"/>
      <c r="E51" s="14"/>
      <c r="F51" s="2"/>
      <c r="G51" s="62" t="s">
        <v>216</v>
      </c>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row>
    <row r="52" spans="1:37" x14ac:dyDescent="0.25">
      <c r="A52" s="1"/>
      <c r="B52" s="1"/>
      <c r="C52" s="1"/>
      <c r="D52" s="1"/>
      <c r="E52" s="14"/>
      <c r="F52" s="2"/>
      <c r="G52" s="2" t="s">
        <v>212</v>
      </c>
      <c r="H52" s="2"/>
      <c r="I52" s="2"/>
      <c r="J52" s="87"/>
      <c r="K52" s="2" t="s">
        <v>67</v>
      </c>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5">
      <c r="A53" s="1"/>
      <c r="B53" s="1"/>
      <c r="C53" s="1"/>
      <c r="D53" s="1"/>
      <c r="E53" s="14"/>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54" spans="1:37" x14ac:dyDescent="0.25">
      <c r="A54" s="1"/>
      <c r="B54" s="1"/>
      <c r="C54" s="1"/>
      <c r="D54" s="1"/>
      <c r="E54" s="14"/>
      <c r="F54" s="2"/>
      <c r="G54" s="62" t="s">
        <v>215</v>
      </c>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row>
    <row r="55" spans="1:37" x14ac:dyDescent="0.25">
      <c r="A55" s="1"/>
      <c r="B55" s="1"/>
      <c r="C55" s="1"/>
      <c r="D55" s="1"/>
      <c r="E55" s="14"/>
      <c r="F55" s="2"/>
      <c r="G55" s="2" t="s">
        <v>213</v>
      </c>
      <c r="H55" s="2"/>
      <c r="I55" s="2"/>
      <c r="J55" s="87"/>
      <c r="K55" s="2" t="s">
        <v>111</v>
      </c>
      <c r="L55" s="2"/>
      <c r="M55" s="2"/>
      <c r="N55" s="2"/>
      <c r="O55" s="2"/>
      <c r="P55" s="2"/>
      <c r="Q55" s="2"/>
      <c r="R55" s="2"/>
      <c r="S55" s="2"/>
      <c r="T55" s="2"/>
      <c r="U55" s="2"/>
      <c r="V55" s="2"/>
      <c r="W55" s="2"/>
      <c r="X55" s="2"/>
      <c r="Y55" s="2"/>
      <c r="Z55" s="2"/>
      <c r="AA55" s="2"/>
      <c r="AB55" s="2"/>
      <c r="AC55" s="2"/>
      <c r="AD55" s="2"/>
      <c r="AE55" s="2"/>
      <c r="AF55" s="2"/>
      <c r="AG55" s="2"/>
      <c r="AH55" s="2"/>
      <c r="AI55" s="2"/>
      <c r="AJ55" s="2"/>
      <c r="AK55" s="2"/>
    </row>
    <row r="56" spans="1:37" x14ac:dyDescent="0.25">
      <c r="A56" s="1"/>
      <c r="B56" s="1"/>
      <c r="C56" s="1"/>
      <c r="D56" s="1"/>
      <c r="E56" s="14"/>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row>
    <row r="57" spans="1:37" x14ac:dyDescent="0.25">
      <c r="A57" s="1"/>
      <c r="B57" s="1"/>
      <c r="C57" s="1"/>
      <c r="D57" s="1"/>
      <c r="E57" s="14"/>
      <c r="F57" s="2"/>
      <c r="G57" s="62" t="s">
        <v>214</v>
      </c>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row>
    <row r="58" spans="1:37" x14ac:dyDescent="0.25">
      <c r="A58" s="1"/>
      <c r="B58" s="1"/>
      <c r="C58" s="1"/>
      <c r="D58" s="1"/>
      <c r="E58" s="14"/>
      <c r="F58" s="2"/>
      <c r="G58" s="2" t="s">
        <v>217</v>
      </c>
      <c r="H58" s="2"/>
      <c r="I58" s="2"/>
      <c r="J58" s="87"/>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row>
    <row r="59" spans="1:37" x14ac:dyDescent="0.25">
      <c r="A59" s="1"/>
      <c r="B59" s="1"/>
      <c r="C59" s="1"/>
      <c r="D59" s="1"/>
      <c r="E59" s="14"/>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row>
    <row r="60" spans="1:37" x14ac:dyDescent="0.25">
      <c r="A60" s="1"/>
      <c r="B60" s="1"/>
      <c r="C60" s="1"/>
      <c r="D60" s="1"/>
      <c r="E60" s="14"/>
      <c r="F60" s="2"/>
      <c r="G60" s="98" t="s">
        <v>261</v>
      </c>
      <c r="H60" s="98"/>
      <c r="I60" s="30"/>
      <c r="J60" s="105">
        <f>IFERROR(J52*J55*(1-J58),"Revisa Datos")</f>
        <v>0</v>
      </c>
      <c r="K60" s="30" t="s">
        <v>111</v>
      </c>
      <c r="L60" s="2"/>
      <c r="M60" s="2"/>
      <c r="N60" s="2"/>
      <c r="O60" s="2"/>
      <c r="P60" s="2"/>
      <c r="Q60" s="2"/>
      <c r="R60" s="2"/>
      <c r="S60" s="2"/>
      <c r="T60" s="2"/>
      <c r="U60" s="2"/>
      <c r="V60" s="2"/>
      <c r="W60" s="2"/>
      <c r="X60" s="2"/>
      <c r="Y60" s="2"/>
      <c r="Z60" s="2"/>
      <c r="AA60" s="2"/>
      <c r="AB60" s="2"/>
      <c r="AC60" s="2"/>
      <c r="AD60" s="2"/>
      <c r="AE60" s="2"/>
      <c r="AF60" s="2"/>
      <c r="AG60" s="2"/>
      <c r="AH60" s="2"/>
      <c r="AI60" s="2"/>
      <c r="AJ60" s="2"/>
      <c r="AK60" s="2"/>
    </row>
    <row r="61" spans="1:37" x14ac:dyDescent="0.25">
      <c r="A61" s="1"/>
      <c r="B61" s="1"/>
      <c r="C61" s="1"/>
      <c r="D61" s="1"/>
      <c r="E61" s="14"/>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row>
    <row r="62" spans="1:37" x14ac:dyDescent="0.25">
      <c r="A62" s="1"/>
      <c r="B62" s="1"/>
      <c r="C62" s="1"/>
      <c r="D62" s="1"/>
      <c r="E62" s="14"/>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row>
    <row r="63" spans="1:37" x14ac:dyDescent="0.25">
      <c r="A63" s="1"/>
      <c r="B63" s="1"/>
      <c r="C63" s="1"/>
      <c r="D63" s="1"/>
      <c r="E63" s="14"/>
      <c r="F63" s="2"/>
      <c r="G63" s="66" t="s">
        <v>10</v>
      </c>
      <c r="H63" s="103">
        <f>J28+J35+J46+J60</f>
        <v>69075</v>
      </c>
      <c r="I63" s="2" t="s">
        <v>111</v>
      </c>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row>
    <row r="64" spans="1:37" x14ac:dyDescent="0.25">
      <c r="A64" s="1"/>
      <c r="B64" s="1"/>
      <c r="C64" s="1"/>
      <c r="D64" s="1"/>
      <c r="E64" s="14"/>
      <c r="F64" s="2"/>
      <c r="G64" s="2"/>
      <c r="H64" s="104">
        <f>ROUND(H63/1000,0)</f>
        <v>69</v>
      </c>
      <c r="I64" s="2" t="s">
        <v>219</v>
      </c>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row>
    <row r="65" spans="1:37" x14ac:dyDescent="0.25">
      <c r="A65" s="1"/>
      <c r="B65" s="1"/>
      <c r="C65" s="1"/>
      <c r="D65" s="1"/>
      <c r="E65" s="14"/>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row>
    <row r="66" spans="1:37" x14ac:dyDescent="0.25">
      <c r="A66" s="1"/>
      <c r="B66" s="1"/>
      <c r="C66" s="1"/>
      <c r="D66" s="1"/>
      <c r="E66" s="14"/>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row>
    <row r="67" spans="1:37" x14ac:dyDescent="0.25">
      <c r="A67" s="1"/>
      <c r="B67" s="1"/>
      <c r="C67" s="1"/>
      <c r="D67" s="1"/>
      <c r="E67" s="14"/>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row>
    <row r="68" spans="1:37" x14ac:dyDescent="0.25">
      <c r="A68" s="1"/>
      <c r="B68" s="1"/>
      <c r="C68" s="1"/>
      <c r="D68" s="1"/>
      <c r="E68" s="14"/>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row>
    <row r="69" spans="1:37" x14ac:dyDescent="0.25">
      <c r="A69" s="1"/>
      <c r="B69" s="1"/>
      <c r="C69" s="1"/>
      <c r="D69" s="1"/>
      <c r="E69" s="14"/>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row>
    <row r="70" spans="1:37" x14ac:dyDescent="0.25">
      <c r="A70" s="1"/>
      <c r="B70" s="1"/>
      <c r="C70" s="1"/>
      <c r="D70" s="1"/>
      <c r="E70" s="14"/>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row>
    <row r="71" spans="1:37" x14ac:dyDescent="0.25">
      <c r="A71" s="1"/>
      <c r="B71" s="1"/>
      <c r="C71" s="1"/>
      <c r="D71" s="1"/>
      <c r="E71" s="14"/>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row>
    <row r="72" spans="1:37" x14ac:dyDescent="0.25">
      <c r="A72" s="1"/>
      <c r="B72" s="1"/>
      <c r="C72" s="1"/>
      <c r="D72" s="1"/>
      <c r="E72" s="14"/>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row>
    <row r="73" spans="1:37" x14ac:dyDescent="0.25">
      <c r="A73" s="1"/>
      <c r="B73" s="1"/>
      <c r="C73" s="1"/>
      <c r="D73" s="1"/>
      <c r="E73" s="14"/>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row>
    <row r="74" spans="1:37" x14ac:dyDescent="0.25">
      <c r="A74" s="1"/>
      <c r="B74" s="1"/>
      <c r="C74" s="1"/>
      <c r="D74" s="1"/>
      <c r="E74" s="14"/>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row>
    <row r="75" spans="1:37" x14ac:dyDescent="0.25">
      <c r="A75" s="1"/>
      <c r="B75" s="1"/>
      <c r="C75" s="1"/>
      <c r="D75" s="1"/>
      <c r="E75" s="14"/>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row>
    <row r="76" spans="1:37" x14ac:dyDescent="0.25">
      <c r="A76" s="1"/>
      <c r="B76" s="1"/>
      <c r="C76" s="1"/>
      <c r="D76" s="1"/>
      <c r="E76" s="14"/>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row>
    <row r="77" spans="1:37" x14ac:dyDescent="0.25">
      <c r="A77" s="1"/>
      <c r="B77" s="1"/>
      <c r="C77" s="1"/>
      <c r="D77" s="1"/>
      <c r="E77" s="14"/>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row>
    <row r="78" spans="1:37" x14ac:dyDescent="0.25">
      <c r="A78" s="1"/>
      <c r="B78" s="1"/>
      <c r="C78" s="1"/>
      <c r="D78" s="1"/>
      <c r="E78" s="14"/>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row>
    <row r="79" spans="1:37" x14ac:dyDescent="0.25">
      <c r="A79" s="1"/>
      <c r="B79" s="1"/>
      <c r="C79" s="1"/>
      <c r="D79" s="1"/>
      <c r="E79" s="14"/>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row>
    <row r="80" spans="1:37" x14ac:dyDescent="0.25">
      <c r="A80" s="1"/>
      <c r="B80" s="1"/>
      <c r="C80" s="1"/>
      <c r="D80" s="1"/>
      <c r="E80" s="14"/>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row>
    <row r="81" spans="1:37" x14ac:dyDescent="0.25">
      <c r="A81" s="1"/>
      <c r="B81" s="1"/>
      <c r="C81" s="1"/>
      <c r="D81" s="1"/>
      <c r="E81" s="14"/>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row>
    <row r="82" spans="1:37" x14ac:dyDescent="0.25">
      <c r="A82" s="1"/>
      <c r="B82" s="1"/>
      <c r="C82" s="1"/>
      <c r="D82" s="1"/>
      <c r="E82" s="14"/>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row>
    <row r="83" spans="1:37" x14ac:dyDescent="0.25">
      <c r="A83" s="1"/>
      <c r="B83" s="1"/>
      <c r="C83" s="1"/>
      <c r="D83" s="1"/>
      <c r="E83" s="14"/>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row>
    <row r="84" spans="1:37" x14ac:dyDescent="0.25">
      <c r="A84" s="1"/>
      <c r="B84" s="1"/>
      <c r="C84" s="1"/>
      <c r="D84" s="1"/>
      <c r="E84" s="14"/>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row>
    <row r="85" spans="1:37" x14ac:dyDescent="0.25">
      <c r="A85" s="1"/>
      <c r="B85" s="1"/>
      <c r="C85" s="1"/>
      <c r="D85" s="1"/>
      <c r="E85" s="14"/>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row>
    <row r="86" spans="1:37" x14ac:dyDescent="0.25">
      <c r="A86" s="1"/>
      <c r="B86" s="1"/>
      <c r="C86" s="1"/>
      <c r="D86" s="1"/>
      <c r="E86" s="14"/>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row>
    <row r="87" spans="1:37" x14ac:dyDescent="0.25">
      <c r="A87" s="1"/>
      <c r="B87" s="1"/>
      <c r="C87" s="1"/>
      <c r="D87" s="1"/>
      <c r="E87" s="14"/>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row>
    <row r="88" spans="1:37" x14ac:dyDescent="0.25">
      <c r="A88" s="1"/>
      <c r="B88" s="1"/>
      <c r="C88" s="1"/>
      <c r="D88" s="1"/>
      <c r="E88" s="14"/>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row>
    <row r="89" spans="1:37" x14ac:dyDescent="0.25">
      <c r="A89" s="1"/>
      <c r="B89" s="1"/>
      <c r="C89" s="1"/>
      <c r="D89" s="1"/>
      <c r="E89" s="14"/>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row>
    <row r="90" spans="1:37" x14ac:dyDescent="0.25">
      <c r="A90" s="1"/>
      <c r="B90" s="1"/>
      <c r="C90" s="1"/>
      <c r="D90" s="1"/>
      <c r="E90" s="14"/>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row>
    <row r="91" spans="1:37" x14ac:dyDescent="0.25">
      <c r="A91" s="1"/>
      <c r="B91" s="1"/>
      <c r="C91" s="1"/>
      <c r="D91" s="1"/>
      <c r="E91" s="14"/>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row>
    <row r="92" spans="1:37" x14ac:dyDescent="0.25">
      <c r="A92" s="1"/>
      <c r="B92" s="1"/>
      <c r="C92" s="1"/>
      <c r="D92" s="1"/>
      <c r="E92" s="14"/>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row>
    <row r="93" spans="1:37" x14ac:dyDescent="0.25">
      <c r="A93" s="1"/>
      <c r="B93" s="1"/>
      <c r="C93" s="1"/>
      <c r="D93" s="1"/>
      <c r="E93" s="14"/>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row>
    <row r="94" spans="1:37" x14ac:dyDescent="0.25">
      <c r="A94" s="1"/>
      <c r="B94" s="1"/>
      <c r="C94" s="1"/>
      <c r="D94" s="1"/>
      <c r="E94" s="14"/>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row>
    <row r="95" spans="1:37" x14ac:dyDescent="0.25">
      <c r="A95" s="1"/>
      <c r="B95" s="1"/>
      <c r="C95" s="1"/>
      <c r="D95" s="1"/>
      <c r="E95" s="14"/>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row>
    <row r="96" spans="1:37" x14ac:dyDescent="0.25">
      <c r="A96" s="1"/>
      <c r="B96" s="1"/>
      <c r="C96" s="1"/>
      <c r="D96" s="1"/>
      <c r="E96" s="14"/>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row>
    <row r="97" spans="1:37" x14ac:dyDescent="0.25">
      <c r="A97" s="1"/>
      <c r="B97" s="1"/>
      <c r="C97" s="1"/>
      <c r="D97" s="1"/>
      <c r="E97" s="14"/>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row>
    <row r="98" spans="1:37" x14ac:dyDescent="0.25">
      <c r="A98" s="1"/>
      <c r="B98" s="1"/>
      <c r="C98" s="1"/>
      <c r="D98" s="1"/>
      <c r="E98" s="14"/>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row>
    <row r="99" spans="1:37" x14ac:dyDescent="0.25">
      <c r="A99" s="1"/>
      <c r="B99" s="1"/>
      <c r="C99" s="1"/>
      <c r="D99" s="1"/>
      <c r="E99" s="14"/>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row>
    <row r="100" spans="1:37" x14ac:dyDescent="0.25">
      <c r="A100" s="1"/>
      <c r="B100" s="1"/>
      <c r="C100" s="1"/>
      <c r="D100" s="1"/>
      <c r="E100" s="14"/>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row>
    <row r="101" spans="1:37" x14ac:dyDescent="0.25">
      <c r="A101" s="1"/>
      <c r="B101" s="1"/>
      <c r="C101" s="1"/>
      <c r="D101" s="1"/>
      <c r="E101" s="14"/>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row>
    <row r="102" spans="1:37" x14ac:dyDescent="0.25">
      <c r="A102" s="1"/>
      <c r="B102" s="1"/>
      <c r="C102" s="1"/>
      <c r="D102" s="1"/>
      <c r="E102" s="14"/>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row>
    <row r="103" spans="1:37" x14ac:dyDescent="0.25">
      <c r="A103" s="1"/>
      <c r="B103" s="1"/>
      <c r="C103" s="1"/>
      <c r="D103" s="1"/>
      <c r="E103" s="14"/>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row>
    <row r="104" spans="1:37" x14ac:dyDescent="0.25">
      <c r="A104" s="1"/>
      <c r="B104" s="1"/>
      <c r="C104" s="1"/>
      <c r="D104" s="1"/>
      <c r="E104" s="14"/>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row>
  </sheetData>
  <sheetProtection algorithmName="SHA-512" hashValue="CWCVXKuA/gqoEGNIchCW5f5tN8QeZAJKlhaJFcJaNKRmCwoOJyTNioOiZ1g6xFtoYVwV0sbqoteSx6XFAlK7gg==" saltValue="6UmqKc5qsmXaB0WWMepx7w==" spinCount="100000" sheet="1" objects="1" scenarios="1"/>
  <mergeCells count="12">
    <mergeCell ref="B15:D15"/>
    <mergeCell ref="G38:H38"/>
    <mergeCell ref="B2:D4"/>
    <mergeCell ref="B7:D7"/>
    <mergeCell ref="B9:D9"/>
    <mergeCell ref="B11:D11"/>
    <mergeCell ref="B13:D13"/>
    <mergeCell ref="K24:L24"/>
    <mergeCell ref="K32:L32"/>
    <mergeCell ref="K42:L42"/>
    <mergeCell ref="H49:I49"/>
    <mergeCell ref="B17:D17"/>
  </mergeCells>
  <dataValidations disablePrompts="1" count="1">
    <dataValidation type="decimal" allowBlank="1" showInputMessage="1" showErrorMessage="1" sqref="J58">
      <formula1>0</formula1>
      <formula2>1</formula2>
    </dataValidation>
  </dataValidations>
  <hyperlinks>
    <hyperlink ref="B7:D7" location="Antecedentes!A1" display="Antecedentes"/>
    <hyperlink ref="B11:D11" location="'Informe Resultado'!A1" display="Informe de Resultado"/>
    <hyperlink ref="B13:D13" location="Datos!A1" display="Base de Datos"/>
    <hyperlink ref="B15:D15" location="Enlaces!A1" display="Enlaces Normativos"/>
    <hyperlink ref="K24:L24" location="Datos!A1" display="→→ Ir a Base de Datos"/>
    <hyperlink ref="K32:L32" location="Datos!A1" display="→→ Ir a Base de Datos"/>
    <hyperlink ref="K42:L42" location="Datos!A1" display="→→ Ir a Base de Datos"/>
    <hyperlink ref="B2:D4" r:id="rId1" display="FORMATEC"/>
  </hyperlinks>
  <pageMargins left="0.25" right="0.25" top="0.75" bottom="0.75" header="0.3" footer="0.3"/>
  <pageSetup paperSize="9" scale="62"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56" r:id="rId5" name="Drop Down 8">
              <controlPr defaultSize="0" autoLine="0" autoPict="0">
                <anchor moveWithCells="1">
                  <from>
                    <xdr:col>6</xdr:col>
                    <xdr:colOff>1333500</xdr:colOff>
                    <xdr:row>8</xdr:row>
                    <xdr:rowOff>180975</xdr:rowOff>
                  </from>
                  <to>
                    <xdr:col>8</xdr:col>
                    <xdr:colOff>752475</xdr:colOff>
                    <xdr:row>9</xdr:row>
                    <xdr:rowOff>180975</xdr:rowOff>
                  </to>
                </anchor>
              </controlPr>
            </control>
          </mc:Choice>
        </mc:AlternateContent>
        <mc:AlternateContent xmlns:mc="http://schemas.openxmlformats.org/markup-compatibility/2006">
          <mc:Choice Requires="x14">
            <control shapeId="2057" r:id="rId6" name="Drop Down 9">
              <controlPr defaultSize="0" autoLine="0" autoPict="0">
                <anchor moveWithCells="1">
                  <from>
                    <xdr:col>7</xdr:col>
                    <xdr:colOff>523875</xdr:colOff>
                    <xdr:row>16</xdr:row>
                    <xdr:rowOff>161925</xdr:rowOff>
                  </from>
                  <to>
                    <xdr:col>11</xdr:col>
                    <xdr:colOff>304800</xdr:colOff>
                    <xdr:row>17</xdr:row>
                    <xdr:rowOff>180975</xdr:rowOff>
                  </to>
                </anchor>
              </controlPr>
            </control>
          </mc:Choice>
        </mc:AlternateContent>
        <mc:AlternateContent xmlns:mc="http://schemas.openxmlformats.org/markup-compatibility/2006">
          <mc:Choice Requires="x14">
            <control shapeId="2058" r:id="rId7" name="Drop Down 10">
              <controlPr defaultSize="0" autoLine="0" autoPict="0">
                <anchor moveWithCells="1">
                  <from>
                    <xdr:col>8</xdr:col>
                    <xdr:colOff>104775</xdr:colOff>
                    <xdr:row>22</xdr:row>
                    <xdr:rowOff>180975</xdr:rowOff>
                  </from>
                  <to>
                    <xdr:col>9</xdr:col>
                    <xdr:colOff>133350</xdr:colOff>
                    <xdr:row>24</xdr:row>
                    <xdr:rowOff>0</xdr:rowOff>
                  </to>
                </anchor>
              </controlPr>
            </control>
          </mc:Choice>
        </mc:AlternateContent>
        <mc:AlternateContent xmlns:mc="http://schemas.openxmlformats.org/markup-compatibility/2006">
          <mc:Choice Requires="x14">
            <control shapeId="2059" r:id="rId8" name="Drop Down 11">
              <controlPr defaultSize="0" autoLine="0" autoPict="0">
                <anchor moveWithCells="1">
                  <from>
                    <xdr:col>8</xdr:col>
                    <xdr:colOff>9525</xdr:colOff>
                    <xdr:row>30</xdr:row>
                    <xdr:rowOff>180975</xdr:rowOff>
                  </from>
                  <to>
                    <xdr:col>9</xdr:col>
                    <xdr:colOff>190500</xdr:colOff>
                    <xdr:row>32</xdr:row>
                    <xdr:rowOff>0</xdr:rowOff>
                  </to>
                </anchor>
              </controlPr>
            </control>
          </mc:Choice>
        </mc:AlternateContent>
        <mc:AlternateContent xmlns:mc="http://schemas.openxmlformats.org/markup-compatibility/2006">
          <mc:Choice Requires="x14">
            <control shapeId="2060" r:id="rId9" name="Drop Down 12">
              <controlPr defaultSize="0" autoLine="0" autoPict="0">
                <anchor moveWithCells="1">
                  <from>
                    <xdr:col>8</xdr:col>
                    <xdr:colOff>0</xdr:colOff>
                    <xdr:row>41</xdr:row>
                    <xdr:rowOff>0</xdr:rowOff>
                  </from>
                  <to>
                    <xdr:col>9</xdr:col>
                    <xdr:colOff>514350</xdr:colOff>
                    <xdr:row>42</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AZ206"/>
  <sheetViews>
    <sheetView zoomScaleNormal="100" workbookViewId="0">
      <selection activeCell="B7" sqref="B7:D7"/>
    </sheetView>
  </sheetViews>
  <sheetFormatPr baseColWidth="10" defaultRowHeight="15" x14ac:dyDescent="0.25"/>
  <cols>
    <col min="1" max="1" width="2.7109375" customWidth="1"/>
    <col min="2" max="4" width="12.7109375" customWidth="1"/>
    <col min="5" max="6" width="2.7109375" customWidth="1"/>
    <col min="7" max="7" width="14.28515625" customWidth="1"/>
  </cols>
  <sheetData>
    <row r="1" spans="1:52" x14ac:dyDescent="0.25">
      <c r="A1" s="1"/>
      <c r="B1" s="12"/>
      <c r="C1" s="12"/>
      <c r="D1" s="12"/>
      <c r="E1" s="14"/>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ht="15" customHeight="1" x14ac:dyDescent="0.25">
      <c r="A2" s="12"/>
      <c r="B2" s="130" t="s">
        <v>0</v>
      </c>
      <c r="C2" s="130"/>
      <c r="D2" s="130"/>
      <c r="E2" s="14"/>
      <c r="F2" s="12"/>
      <c r="G2" s="12" t="s">
        <v>275</v>
      </c>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row>
    <row r="3" spans="1:52" ht="15" customHeight="1" x14ac:dyDescent="0.25">
      <c r="A3" s="12"/>
      <c r="B3" s="130"/>
      <c r="C3" s="130"/>
      <c r="D3" s="130"/>
      <c r="E3" s="14"/>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row>
    <row r="4" spans="1:52" ht="15" customHeight="1" x14ac:dyDescent="0.25">
      <c r="A4" s="12"/>
      <c r="B4" s="130"/>
      <c r="C4" s="130"/>
      <c r="D4" s="130"/>
      <c r="E4" s="14"/>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row>
    <row r="5" spans="1:52" x14ac:dyDescent="0.25">
      <c r="A5" s="13"/>
      <c r="B5" s="13"/>
      <c r="C5" s="13"/>
      <c r="D5" s="13"/>
      <c r="E5" s="15"/>
      <c r="F5" s="13"/>
      <c r="G5" s="13" t="s">
        <v>2</v>
      </c>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row>
    <row r="6" spans="1:52" ht="15.75" x14ac:dyDescent="0.25">
      <c r="A6" s="1"/>
      <c r="B6" s="45"/>
      <c r="C6" s="45"/>
      <c r="D6" s="45"/>
      <c r="E6" s="14"/>
      <c r="F6" s="68"/>
      <c r="G6" s="68"/>
      <c r="H6" s="68"/>
      <c r="I6" s="68"/>
      <c r="J6" s="68"/>
      <c r="K6" s="68"/>
      <c r="L6" s="68"/>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1:52" ht="15.75" x14ac:dyDescent="0.25">
      <c r="A7" s="43"/>
      <c r="B7" s="128" t="s">
        <v>146</v>
      </c>
      <c r="C7" s="128"/>
      <c r="D7" s="128"/>
      <c r="E7" s="44"/>
      <c r="F7" s="68"/>
      <c r="G7" s="67"/>
      <c r="H7" s="67"/>
      <c r="I7" s="139" t="s">
        <v>218</v>
      </c>
      <c r="J7" s="139"/>
      <c r="K7" s="139"/>
      <c r="L7" s="139"/>
      <c r="M7" s="139"/>
      <c r="N7" s="139"/>
      <c r="O7" s="139"/>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1:52" ht="15.75" customHeight="1" x14ac:dyDescent="0.25">
      <c r="A8" s="1"/>
      <c r="B8" s="46"/>
      <c r="C8" s="46"/>
      <c r="D8" s="46"/>
      <c r="E8" s="14"/>
      <c r="F8" s="68"/>
      <c r="G8" s="67"/>
      <c r="H8" s="67"/>
      <c r="I8" s="137" t="s">
        <v>220</v>
      </c>
      <c r="J8" s="138"/>
      <c r="K8" s="138"/>
      <c r="L8" s="138"/>
      <c r="M8" s="138"/>
      <c r="N8" s="138"/>
      <c r="O8" s="138"/>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row>
    <row r="9" spans="1:52" ht="15.75" x14ac:dyDescent="0.25">
      <c r="A9" s="1"/>
      <c r="B9" s="140" t="s">
        <v>145</v>
      </c>
      <c r="C9" s="140"/>
      <c r="D9" s="140"/>
      <c r="E9" s="14"/>
      <c r="F9" s="68"/>
      <c r="G9" s="68"/>
      <c r="H9" s="68"/>
      <c r="I9" s="137"/>
      <c r="J9" s="138"/>
      <c r="K9" s="138"/>
      <c r="L9" s="138"/>
      <c r="M9" s="138"/>
      <c r="N9" s="138"/>
      <c r="O9" s="138"/>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row>
    <row r="10" spans="1:52" ht="15.75" x14ac:dyDescent="0.25">
      <c r="A10" s="1"/>
      <c r="B10" s="46"/>
      <c r="C10" s="46"/>
      <c r="D10" s="46"/>
      <c r="E10" s="14"/>
      <c r="F10" s="68"/>
      <c r="G10" s="68"/>
      <c r="H10" s="68"/>
      <c r="I10" s="68"/>
      <c r="J10" s="68"/>
      <c r="K10" s="68"/>
      <c r="L10" s="68"/>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row>
    <row r="11" spans="1:52" ht="15.75" x14ac:dyDescent="0.25">
      <c r="A11" s="1"/>
      <c r="B11" s="131" t="s">
        <v>147</v>
      </c>
      <c r="C11" s="131"/>
      <c r="D11" s="131"/>
      <c r="E11" s="14"/>
      <c r="F11" s="68"/>
      <c r="G11" s="68"/>
      <c r="H11" s="68"/>
      <c r="I11" s="68" t="s">
        <v>221</v>
      </c>
      <c r="J11" s="68"/>
      <c r="K11" s="68"/>
      <c r="L11" s="68"/>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row>
    <row r="12" spans="1:52" ht="15.75" x14ac:dyDescent="0.25">
      <c r="A12" s="1"/>
      <c r="B12" s="46"/>
      <c r="C12" s="46"/>
      <c r="D12" s="46"/>
      <c r="E12" s="14"/>
      <c r="F12" s="68"/>
      <c r="G12" s="68"/>
      <c r="H12" s="68"/>
      <c r="I12" s="68" t="s">
        <v>223</v>
      </c>
      <c r="J12" s="68"/>
      <c r="K12" s="68"/>
      <c r="L12" s="68"/>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row>
    <row r="13" spans="1:52" ht="15.75" x14ac:dyDescent="0.25">
      <c r="A13" s="1"/>
      <c r="B13" s="128" t="s">
        <v>148</v>
      </c>
      <c r="C13" s="128"/>
      <c r="D13" s="128"/>
      <c r="E13" s="14"/>
      <c r="F13" s="68"/>
      <c r="G13" s="68"/>
      <c r="H13" s="68"/>
      <c r="I13" s="68" t="s">
        <v>222</v>
      </c>
      <c r="J13" s="68"/>
      <c r="K13" s="68"/>
      <c r="L13" s="68"/>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row>
    <row r="14" spans="1:52" ht="15.75" x14ac:dyDescent="0.25">
      <c r="A14" s="1"/>
      <c r="B14" s="46"/>
      <c r="C14" s="46"/>
      <c r="D14" s="46"/>
      <c r="E14" s="14"/>
      <c r="F14" s="68"/>
      <c r="G14" s="68"/>
      <c r="H14" s="68"/>
      <c r="I14" s="68"/>
      <c r="J14" s="68"/>
      <c r="K14" s="68"/>
      <c r="L14" s="68"/>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row>
    <row r="15" spans="1:52" ht="15.75" x14ac:dyDescent="0.25">
      <c r="A15" s="1"/>
      <c r="B15" s="128" t="s">
        <v>149</v>
      </c>
      <c r="C15" s="128"/>
      <c r="D15" s="128"/>
      <c r="E15" s="14"/>
      <c r="F15" s="68"/>
      <c r="G15" s="68" t="s">
        <v>224</v>
      </c>
      <c r="H15" s="68"/>
      <c r="I15" s="68"/>
      <c r="J15" s="68"/>
      <c r="K15" s="68"/>
      <c r="L15" s="68"/>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row>
    <row r="16" spans="1:52" ht="15.75" x14ac:dyDescent="0.25">
      <c r="A16" s="1"/>
      <c r="B16" s="12"/>
      <c r="C16" s="12"/>
      <c r="D16" s="12"/>
      <c r="E16" s="14"/>
      <c r="F16" s="68"/>
      <c r="G16" s="68"/>
      <c r="H16" s="68"/>
      <c r="I16" s="68"/>
      <c r="J16" s="68"/>
      <c r="K16" s="68"/>
      <c r="L16" s="68"/>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row>
    <row r="17" spans="1:52" ht="15.75" x14ac:dyDescent="0.25">
      <c r="A17" s="1"/>
      <c r="B17" s="127"/>
      <c r="C17" s="127"/>
      <c r="D17" s="127"/>
      <c r="E17" s="14"/>
      <c r="F17" s="68"/>
      <c r="G17" s="68"/>
      <c r="H17" s="68"/>
      <c r="I17" s="68"/>
      <c r="J17" s="68"/>
      <c r="K17" s="68"/>
      <c r="L17" s="68"/>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row>
    <row r="18" spans="1:52" ht="15.75" x14ac:dyDescent="0.25">
      <c r="A18" s="3"/>
      <c r="B18" s="16"/>
      <c r="C18" s="16"/>
      <c r="D18" s="16"/>
      <c r="E18" s="17"/>
      <c r="F18" s="68"/>
      <c r="G18" s="68"/>
      <c r="H18" s="68"/>
      <c r="I18" s="68"/>
      <c r="J18" s="68"/>
      <c r="K18" s="68"/>
      <c r="L18" s="68"/>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row>
    <row r="19" spans="1:52" ht="15.75" x14ac:dyDescent="0.25">
      <c r="A19" s="3"/>
      <c r="B19" s="18"/>
      <c r="C19" s="16"/>
      <c r="D19" s="16"/>
      <c r="E19" s="17"/>
      <c r="F19" s="68"/>
      <c r="G19" s="68"/>
      <c r="H19" s="68"/>
      <c r="I19" s="68"/>
      <c r="J19" s="68"/>
      <c r="K19" s="68"/>
      <c r="L19" s="68"/>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1:52" ht="15.75" x14ac:dyDescent="0.25">
      <c r="A20" s="3"/>
      <c r="B20" s="16"/>
      <c r="C20" s="16"/>
      <c r="D20" s="16"/>
      <c r="E20" s="17"/>
      <c r="F20" s="68"/>
      <c r="G20" s="68"/>
      <c r="H20" s="68"/>
      <c r="I20" s="68"/>
      <c r="J20" s="68"/>
      <c r="K20" s="68"/>
      <c r="L20" s="68"/>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spans="1:52" ht="15.75" x14ac:dyDescent="0.25">
      <c r="A21" s="3"/>
      <c r="B21" s="16"/>
      <c r="C21" s="16"/>
      <c r="D21" s="16"/>
      <c r="E21" s="17"/>
      <c r="F21" s="68"/>
      <c r="G21" s="68"/>
      <c r="H21" s="68"/>
      <c r="I21" s="68"/>
      <c r="J21" s="68"/>
      <c r="K21" s="68"/>
      <c r="L21" s="68"/>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row>
    <row r="22" spans="1:52" ht="15.75" x14ac:dyDescent="0.25">
      <c r="A22" s="3"/>
      <c r="B22" s="16"/>
      <c r="C22" s="16"/>
      <c r="D22" s="16"/>
      <c r="E22" s="17"/>
      <c r="F22" s="68"/>
      <c r="G22" s="68"/>
      <c r="H22" s="68"/>
      <c r="I22" s="68"/>
      <c r="J22" s="68"/>
      <c r="K22" s="68"/>
      <c r="L22" s="68"/>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row>
    <row r="23" spans="1:52" ht="15.75" x14ac:dyDescent="0.25">
      <c r="A23" s="3"/>
      <c r="B23" s="18"/>
      <c r="C23" s="16"/>
      <c r="D23" s="16"/>
      <c r="E23" s="17"/>
      <c r="F23" s="68"/>
      <c r="G23" s="68" t="s">
        <v>225</v>
      </c>
      <c r="H23" s="68"/>
      <c r="I23" s="68"/>
      <c r="J23" s="68"/>
      <c r="K23" s="68"/>
      <c r="L23" s="68"/>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row>
    <row r="24" spans="1:52" ht="15.75" x14ac:dyDescent="0.25">
      <c r="A24" s="3"/>
      <c r="B24" s="16"/>
      <c r="C24" s="16"/>
      <c r="D24" s="16"/>
      <c r="E24" s="17"/>
      <c r="F24" s="68"/>
      <c r="G24" s="68" t="s">
        <v>226</v>
      </c>
      <c r="H24" s="68" t="s">
        <v>227</v>
      </c>
      <c r="I24" s="68"/>
      <c r="J24" s="68"/>
      <c r="K24" s="68"/>
      <c r="L24" s="68"/>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row>
    <row r="25" spans="1:52" ht="15.75" x14ac:dyDescent="0.25">
      <c r="A25" s="3"/>
      <c r="B25" s="16"/>
      <c r="C25" s="16"/>
      <c r="D25" s="16"/>
      <c r="E25" s="17"/>
      <c r="F25" s="68"/>
      <c r="G25" s="68" t="s">
        <v>228</v>
      </c>
      <c r="H25" s="68" t="s">
        <v>229</v>
      </c>
      <c r="I25" s="68"/>
      <c r="J25" s="68"/>
      <c r="K25" s="68"/>
      <c r="L25" s="68"/>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row>
    <row r="26" spans="1:52" ht="15.75" x14ac:dyDescent="0.25">
      <c r="A26" s="1"/>
      <c r="B26" s="12"/>
      <c r="C26" s="12"/>
      <c r="D26" s="12"/>
      <c r="E26" s="14"/>
      <c r="F26" s="68"/>
      <c r="G26" s="68" t="s">
        <v>230</v>
      </c>
      <c r="H26" s="68" t="s">
        <v>231</v>
      </c>
      <c r="I26" s="68"/>
      <c r="J26" s="68"/>
      <c r="K26" s="68"/>
      <c r="L26" s="68"/>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row>
    <row r="27" spans="1:52" ht="15.75" x14ac:dyDescent="0.25">
      <c r="A27" s="1"/>
      <c r="B27" s="12"/>
      <c r="C27" s="12"/>
      <c r="D27" s="12"/>
      <c r="E27" s="14"/>
      <c r="F27" s="68"/>
      <c r="G27" s="68" t="s">
        <v>232</v>
      </c>
      <c r="H27" s="68" t="s">
        <v>233</v>
      </c>
      <c r="I27" s="68"/>
      <c r="J27" s="68"/>
      <c r="K27" s="68"/>
      <c r="L27" s="68"/>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ht="15.75" x14ac:dyDescent="0.25">
      <c r="A28" s="1"/>
      <c r="B28" s="12"/>
      <c r="C28" s="12"/>
      <c r="D28" s="12"/>
      <c r="E28" s="14"/>
      <c r="F28" s="68"/>
      <c r="G28" s="68" t="s">
        <v>234</v>
      </c>
      <c r="H28" s="68" t="s">
        <v>235</v>
      </c>
      <c r="I28" s="68"/>
      <c r="J28" s="68"/>
      <c r="K28" s="68"/>
      <c r="L28" s="68"/>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row>
    <row r="29" spans="1:52" ht="18" x14ac:dyDescent="0.3">
      <c r="A29" s="1"/>
      <c r="B29" s="12"/>
      <c r="C29" s="12"/>
      <c r="D29" s="12"/>
      <c r="E29" s="14"/>
      <c r="F29" s="68"/>
      <c r="G29" s="68" t="s">
        <v>236</v>
      </c>
      <c r="H29" s="68" t="s">
        <v>237</v>
      </c>
      <c r="I29" s="68"/>
      <c r="J29" s="68"/>
      <c r="K29" s="68"/>
      <c r="L29" s="68"/>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row>
    <row r="30" spans="1:52" ht="18" x14ac:dyDescent="0.3">
      <c r="A30" s="1"/>
      <c r="B30" s="12"/>
      <c r="C30" s="12"/>
      <c r="D30" s="12"/>
      <c r="E30" s="14"/>
      <c r="F30" s="68"/>
      <c r="G30" s="68" t="s">
        <v>239</v>
      </c>
      <c r="H30" s="68" t="s">
        <v>238</v>
      </c>
      <c r="I30" s="68"/>
      <c r="J30" s="68"/>
      <c r="K30" s="68"/>
      <c r="L30" s="68"/>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row>
    <row r="31" spans="1:52" ht="18" x14ac:dyDescent="0.3">
      <c r="A31" s="1"/>
      <c r="B31" s="12"/>
      <c r="C31" s="12"/>
      <c r="D31" s="12"/>
      <c r="E31" s="14"/>
      <c r="F31" s="68"/>
      <c r="G31" s="69" t="s">
        <v>204</v>
      </c>
      <c r="H31" s="68" t="s">
        <v>240</v>
      </c>
      <c r="I31" s="68"/>
      <c r="J31" s="68"/>
      <c r="K31" s="68"/>
      <c r="L31" s="68"/>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row>
    <row r="32" spans="1:52" ht="15.75" x14ac:dyDescent="0.25">
      <c r="A32" s="1"/>
      <c r="B32" s="12"/>
      <c r="C32" s="12"/>
      <c r="D32" s="12"/>
      <c r="E32" s="14"/>
      <c r="F32" s="68"/>
      <c r="G32" s="68"/>
      <c r="H32" s="68"/>
      <c r="I32" s="68"/>
      <c r="J32" s="68"/>
      <c r="K32" s="68"/>
      <c r="L32" s="68"/>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row>
    <row r="33" spans="1:52" ht="15.75" x14ac:dyDescent="0.25">
      <c r="A33" s="1"/>
      <c r="B33" s="12"/>
      <c r="C33" s="12"/>
      <c r="D33" s="12"/>
      <c r="E33" s="14"/>
      <c r="F33" s="68"/>
      <c r="G33" s="68" t="s">
        <v>241</v>
      </c>
      <c r="H33" s="68"/>
      <c r="I33" s="68"/>
      <c r="J33" s="68"/>
      <c r="K33" s="68"/>
      <c r="L33" s="68"/>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row>
    <row r="34" spans="1:52" ht="15.75" x14ac:dyDescent="0.25">
      <c r="A34" s="1"/>
      <c r="B34" s="12"/>
      <c r="C34" s="12"/>
      <c r="D34" s="12"/>
      <c r="E34" s="14"/>
      <c r="F34" s="68"/>
      <c r="G34" s="68" t="s">
        <v>242</v>
      </c>
      <c r="H34" s="68"/>
      <c r="I34" s="68"/>
      <c r="J34" s="68"/>
      <c r="K34" s="68"/>
      <c r="L34" s="68"/>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row>
    <row r="35" spans="1:52" ht="15.75" x14ac:dyDescent="0.25">
      <c r="A35" s="1"/>
      <c r="B35" s="1"/>
      <c r="C35" s="1"/>
      <c r="D35" s="1"/>
      <c r="E35" s="14"/>
      <c r="F35" s="68"/>
      <c r="G35" s="68" t="s">
        <v>243</v>
      </c>
      <c r="H35" s="68"/>
      <c r="I35" s="68"/>
      <c r="J35" s="68"/>
      <c r="K35" s="68"/>
      <c r="L35" s="68"/>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row>
    <row r="36" spans="1:52" ht="15.75" x14ac:dyDescent="0.25">
      <c r="A36" s="1"/>
      <c r="B36" s="1"/>
      <c r="C36" s="1"/>
      <c r="D36" s="1"/>
      <c r="E36" s="14"/>
      <c r="F36" s="68"/>
      <c r="G36" s="68"/>
      <c r="H36" s="68"/>
      <c r="I36" s="68"/>
      <c r="J36" s="68"/>
      <c r="K36" s="68"/>
      <c r="L36" s="68"/>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row>
    <row r="37" spans="1:52" ht="15.75" x14ac:dyDescent="0.25">
      <c r="A37" s="1"/>
      <c r="B37" s="1"/>
      <c r="C37" s="1"/>
      <c r="D37" s="1"/>
      <c r="E37" s="14"/>
      <c r="F37" s="68"/>
      <c r="G37" s="68" t="s">
        <v>244</v>
      </c>
      <c r="H37" s="68"/>
      <c r="I37" s="68"/>
      <c r="J37" s="68"/>
      <c r="K37" s="68"/>
      <c r="L37" s="68"/>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row>
    <row r="38" spans="1:52" ht="15.75" x14ac:dyDescent="0.25">
      <c r="A38" s="1"/>
      <c r="B38" s="1"/>
      <c r="C38" s="1"/>
      <c r="D38" s="1"/>
      <c r="E38" s="14"/>
      <c r="F38" s="68"/>
      <c r="G38" s="68"/>
      <c r="H38" s="68"/>
      <c r="I38" s="68"/>
      <c r="J38" s="68"/>
      <c r="K38" s="68"/>
      <c r="L38" s="68"/>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row>
    <row r="39" spans="1:52" ht="15.75" x14ac:dyDescent="0.25">
      <c r="A39" s="1"/>
      <c r="B39" s="1"/>
      <c r="C39" s="1"/>
      <c r="D39" s="1"/>
      <c r="E39" s="14"/>
      <c r="F39" s="68"/>
      <c r="G39" s="68"/>
      <c r="H39" s="68"/>
      <c r="I39" s="68"/>
      <c r="J39" s="68"/>
      <c r="K39" s="68"/>
      <c r="L39" s="68"/>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1:52" ht="15.75" x14ac:dyDescent="0.25">
      <c r="A40" s="1"/>
      <c r="B40" s="1"/>
      <c r="C40" s="1"/>
      <c r="D40" s="1"/>
      <c r="E40" s="14"/>
      <c r="F40" s="68"/>
      <c r="G40" s="68" t="s">
        <v>245</v>
      </c>
      <c r="H40" s="68"/>
      <c r="I40" s="68"/>
      <c r="J40" s="68"/>
      <c r="K40" s="68"/>
      <c r="L40" s="68"/>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row>
    <row r="41" spans="1:52" ht="18" x14ac:dyDescent="0.3">
      <c r="A41" s="1"/>
      <c r="B41" s="1"/>
      <c r="C41" s="1"/>
      <c r="D41" s="1"/>
      <c r="E41" s="14"/>
      <c r="F41" s="68"/>
      <c r="G41" s="68" t="s">
        <v>247</v>
      </c>
      <c r="H41" s="68" t="s">
        <v>246</v>
      </c>
      <c r="I41" s="68"/>
      <c r="J41" s="68"/>
      <c r="K41" s="68"/>
      <c r="L41" s="68"/>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row>
    <row r="42" spans="1:52" ht="18" x14ac:dyDescent="0.3">
      <c r="A42" s="1"/>
      <c r="B42" s="1"/>
      <c r="C42" s="1"/>
      <c r="D42" s="1"/>
      <c r="E42" s="14"/>
      <c r="F42" s="68"/>
      <c r="G42" s="68" t="s">
        <v>249</v>
      </c>
      <c r="H42" s="68" t="s">
        <v>248</v>
      </c>
      <c r="I42" s="68"/>
      <c r="J42" s="68"/>
      <c r="K42" s="68"/>
      <c r="L42" s="68"/>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row>
    <row r="43" spans="1:52" ht="18" x14ac:dyDescent="0.3">
      <c r="A43" s="1"/>
      <c r="B43" s="1"/>
      <c r="C43" s="1"/>
      <c r="D43" s="1"/>
      <c r="E43" s="14"/>
      <c r="F43" s="68"/>
      <c r="G43" s="68" t="s">
        <v>251</v>
      </c>
      <c r="H43" s="68" t="s">
        <v>250</v>
      </c>
      <c r="I43" s="68"/>
      <c r="J43" s="68"/>
      <c r="K43" s="68"/>
      <c r="L43" s="68"/>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row>
    <row r="44" spans="1:52" ht="15.75" x14ac:dyDescent="0.25">
      <c r="A44" s="1"/>
      <c r="B44" s="1"/>
      <c r="C44" s="1"/>
      <c r="D44" s="1"/>
      <c r="E44" s="14"/>
      <c r="F44" s="68"/>
      <c r="G44" s="68"/>
      <c r="H44" s="68"/>
      <c r="I44" s="68"/>
      <c r="J44" s="68"/>
      <c r="K44" s="68"/>
      <c r="L44" s="68"/>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row>
    <row r="45" spans="1:52" ht="15.75" x14ac:dyDescent="0.25">
      <c r="A45" s="1"/>
      <c r="B45" s="1"/>
      <c r="C45" s="1"/>
      <c r="D45" s="1"/>
      <c r="E45" s="14"/>
      <c r="F45" s="68"/>
      <c r="G45" s="68" t="s">
        <v>252</v>
      </c>
      <c r="H45" s="68"/>
      <c r="I45" s="68"/>
      <c r="J45" s="68"/>
      <c r="K45" s="68"/>
      <c r="L45" s="68"/>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row>
    <row r="46" spans="1:52" ht="15.75" x14ac:dyDescent="0.25">
      <c r="A46" s="1"/>
      <c r="B46" s="1"/>
      <c r="C46" s="1"/>
      <c r="D46" s="1"/>
      <c r="E46" s="14"/>
      <c r="F46" s="68"/>
      <c r="G46" s="68"/>
      <c r="H46" s="68"/>
      <c r="I46" s="68"/>
      <c r="J46" s="68"/>
      <c r="K46" s="68"/>
      <c r="L46" s="68"/>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row>
    <row r="47" spans="1:52" ht="15.75" x14ac:dyDescent="0.25">
      <c r="A47" s="1"/>
      <c r="B47" s="1"/>
      <c r="C47" s="1"/>
      <c r="D47" s="1"/>
      <c r="E47" s="14"/>
      <c r="F47" s="68"/>
      <c r="G47" s="70" t="s">
        <v>194</v>
      </c>
      <c r="H47" s="70">
        <f>'Introducción Datos'!H11</f>
        <v>675</v>
      </c>
      <c r="I47" s="132" t="str">
        <f>'Introducción Datos'!I11</f>
        <v>kgCO2/kg R32</v>
      </c>
      <c r="J47" s="132"/>
      <c r="K47" s="132"/>
      <c r="L47" s="68"/>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row>
    <row r="48" spans="1:52" ht="15.75" x14ac:dyDescent="0.25">
      <c r="A48" s="1"/>
      <c r="B48" s="1"/>
      <c r="C48" s="1"/>
      <c r="D48" s="1"/>
      <c r="E48" s="14"/>
      <c r="F48" s="68"/>
      <c r="G48" s="70" t="s">
        <v>198</v>
      </c>
      <c r="H48" s="70">
        <f>'Introducción Datos'!H21</f>
        <v>1.9</v>
      </c>
      <c r="I48" s="132" t="str">
        <f>'Introducción Datos'!I21</f>
        <v>kg fugas/anual</v>
      </c>
      <c r="J48" s="132"/>
      <c r="K48" s="132"/>
      <c r="L48" s="68"/>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row>
    <row r="49" spans="1:52" ht="15.75" x14ac:dyDescent="0.25">
      <c r="A49" s="1"/>
      <c r="B49" s="1"/>
      <c r="C49" s="1"/>
      <c r="D49" s="1"/>
      <c r="E49" s="14"/>
      <c r="F49" s="68"/>
      <c r="G49" s="70" t="s">
        <v>253</v>
      </c>
      <c r="H49" s="70">
        <f>'Introducción Datos'!I25</f>
        <v>10</v>
      </c>
      <c r="I49" s="132" t="str">
        <f>'Introducción Datos'!J25</f>
        <v>años</v>
      </c>
      <c r="J49" s="132"/>
      <c r="K49" s="132"/>
      <c r="L49" s="68"/>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row>
    <row r="50" spans="1:52" ht="15.75" x14ac:dyDescent="0.25">
      <c r="A50" s="1"/>
      <c r="B50" s="1"/>
      <c r="C50" s="1"/>
      <c r="D50" s="1"/>
      <c r="E50" s="14"/>
      <c r="F50" s="68"/>
      <c r="G50" s="70" t="s">
        <v>188</v>
      </c>
      <c r="H50" s="70">
        <f>'Introducción Datos'!H14</f>
        <v>10</v>
      </c>
      <c r="I50" s="132" t="str">
        <f>'Introducción Datos'!I14</f>
        <v>kg refrigerante</v>
      </c>
      <c r="J50" s="132"/>
      <c r="K50" s="132"/>
      <c r="L50" s="68"/>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row>
    <row r="51" spans="1:52" ht="18" x14ac:dyDescent="0.3">
      <c r="A51" s="1"/>
      <c r="B51" s="1"/>
      <c r="C51" s="1"/>
      <c r="D51" s="1"/>
      <c r="E51" s="14"/>
      <c r="F51" s="68"/>
      <c r="G51" s="70" t="s">
        <v>254</v>
      </c>
      <c r="H51" s="70">
        <f>'Introducción Datos'!I33</f>
        <v>0.6</v>
      </c>
      <c r="I51" s="132"/>
      <c r="J51" s="132"/>
      <c r="K51" s="132"/>
      <c r="L51" s="68"/>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row>
    <row r="52" spans="1:52" ht="18" x14ac:dyDescent="0.3">
      <c r="A52" s="1"/>
      <c r="B52" s="1"/>
      <c r="C52" s="1"/>
      <c r="D52" s="1"/>
      <c r="E52" s="14"/>
      <c r="F52" s="68"/>
      <c r="G52" s="70" t="s">
        <v>255</v>
      </c>
      <c r="H52" s="70">
        <f>'Introducción Datos'!I38</f>
        <v>15000</v>
      </c>
      <c r="I52" s="132" t="str">
        <f>'Introducción Datos'!J38</f>
        <v>kWh</v>
      </c>
      <c r="J52" s="132"/>
      <c r="K52" s="132"/>
      <c r="L52" s="68"/>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row>
    <row r="53" spans="1:52" ht="15.75" x14ac:dyDescent="0.25">
      <c r="A53" s="1"/>
      <c r="B53" s="1"/>
      <c r="C53" s="1"/>
      <c r="D53" s="1"/>
      <c r="E53" s="14"/>
      <c r="F53" s="68"/>
      <c r="G53" s="91" t="s">
        <v>256</v>
      </c>
      <c r="H53" s="91">
        <f>'Introducción Datos'!I43</f>
        <v>0.35699999999999998</v>
      </c>
      <c r="I53" s="133" t="str">
        <f>'Introducción Datos'!J43</f>
        <v>kgCO2/kWh</v>
      </c>
      <c r="J53" s="134"/>
      <c r="K53" s="135"/>
      <c r="L53" s="68"/>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row>
    <row r="54" spans="1:52" ht="15.75" x14ac:dyDescent="0.25">
      <c r="A54" s="1"/>
      <c r="B54" s="1"/>
      <c r="C54" s="1"/>
      <c r="D54" s="1"/>
      <c r="E54" s="14"/>
      <c r="F54" s="68"/>
      <c r="G54" s="91" t="s">
        <v>295</v>
      </c>
      <c r="H54" s="91">
        <f>'Introducción Datos'!J55</f>
        <v>0</v>
      </c>
      <c r="I54" s="133" t="s">
        <v>296</v>
      </c>
      <c r="J54" s="134"/>
      <c r="K54" s="135"/>
      <c r="L54" s="68"/>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row>
    <row r="55" spans="1:52" ht="15.75" x14ac:dyDescent="0.25">
      <c r="A55" s="1"/>
      <c r="B55" s="1"/>
      <c r="C55" s="1"/>
      <c r="D55" s="1"/>
      <c r="E55" s="14"/>
      <c r="F55" s="68"/>
      <c r="G55" s="91" t="s">
        <v>297</v>
      </c>
      <c r="H55" s="91">
        <f>'Introducción Datos'!J52</f>
        <v>0</v>
      </c>
      <c r="I55" s="133" t="s">
        <v>67</v>
      </c>
      <c r="J55" s="134"/>
      <c r="K55" s="135"/>
      <c r="L55" s="68"/>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row>
    <row r="56" spans="1:52" ht="18" x14ac:dyDescent="0.3">
      <c r="A56" s="1"/>
      <c r="B56" s="1"/>
      <c r="C56" s="1"/>
      <c r="D56" s="1"/>
      <c r="E56" s="14"/>
      <c r="F56" s="68"/>
      <c r="G56" s="91" t="s">
        <v>298</v>
      </c>
      <c r="H56" s="91">
        <f>'Introducción Datos'!J52</f>
        <v>0</v>
      </c>
      <c r="I56" s="133"/>
      <c r="J56" s="134"/>
      <c r="K56" s="135"/>
      <c r="L56" s="68"/>
      <c r="M56" s="68"/>
      <c r="N56" s="68"/>
      <c r="O56" s="68"/>
      <c r="P56" s="68"/>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row>
    <row r="57" spans="1:52" ht="15.75" x14ac:dyDescent="0.25">
      <c r="A57" s="1"/>
      <c r="B57" s="1"/>
      <c r="C57" s="1"/>
      <c r="D57" s="1"/>
      <c r="E57" s="14"/>
      <c r="F57" s="68"/>
      <c r="G57" s="75"/>
      <c r="H57" s="75"/>
      <c r="I57" s="75"/>
      <c r="J57" s="75"/>
      <c r="K57" s="75"/>
      <c r="L57" s="68"/>
      <c r="M57" s="68"/>
      <c r="N57" s="68"/>
      <c r="O57" s="68"/>
      <c r="P57" s="68"/>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row>
    <row r="58" spans="1:52" ht="15.75" x14ac:dyDescent="0.25">
      <c r="A58" s="1"/>
      <c r="B58" s="1"/>
      <c r="C58" s="1"/>
      <c r="D58" s="1"/>
      <c r="E58" s="14"/>
      <c r="F58" s="68"/>
      <c r="G58" s="68"/>
      <c r="H58" s="68"/>
      <c r="I58" s="68"/>
      <c r="J58" s="68"/>
      <c r="K58" s="68"/>
      <c r="L58" s="68"/>
      <c r="M58" s="68"/>
      <c r="N58" s="68"/>
      <c r="O58" s="68"/>
      <c r="P58" s="68"/>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row>
    <row r="59" spans="1:52" ht="18" x14ac:dyDescent="0.3">
      <c r="A59" s="1"/>
      <c r="B59" s="1"/>
      <c r="C59" s="1"/>
      <c r="D59" s="1"/>
      <c r="E59" s="14"/>
      <c r="F59" s="68"/>
      <c r="G59" s="132" t="s">
        <v>258</v>
      </c>
      <c r="H59" s="132"/>
      <c r="I59" s="70">
        <f>'Introducción Datos'!H64</f>
        <v>69</v>
      </c>
      <c r="J59" s="133" t="s">
        <v>259</v>
      </c>
      <c r="K59" s="135"/>
      <c r="L59" s="68"/>
      <c r="M59" s="68"/>
      <c r="N59" s="68"/>
      <c r="O59" s="68"/>
      <c r="P59" s="68"/>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row>
    <row r="60" spans="1:52" ht="15.75" x14ac:dyDescent="0.25">
      <c r="A60" s="1"/>
      <c r="B60" s="1"/>
      <c r="C60" s="1"/>
      <c r="D60" s="1"/>
      <c r="E60" s="14"/>
      <c r="F60" s="68"/>
      <c r="G60" s="76"/>
      <c r="H60" s="76"/>
      <c r="I60" s="75"/>
      <c r="J60" s="76"/>
      <c r="K60" s="76"/>
      <c r="L60" s="68"/>
      <c r="M60" s="68"/>
      <c r="N60" s="68"/>
      <c r="O60" s="68"/>
      <c r="P60" s="68"/>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row>
    <row r="61" spans="1:52" ht="15.75" x14ac:dyDescent="0.25">
      <c r="A61" s="1"/>
      <c r="B61" s="1"/>
      <c r="C61" s="1"/>
      <c r="D61" s="1"/>
      <c r="E61" s="14"/>
      <c r="F61" s="68"/>
      <c r="G61" s="136" t="s">
        <v>268</v>
      </c>
      <c r="H61" s="136"/>
      <c r="I61" s="97">
        <f>I59/H52*1000</f>
        <v>4.5999999999999996</v>
      </c>
      <c r="J61" s="136" t="s">
        <v>207</v>
      </c>
      <c r="K61" s="136"/>
      <c r="L61" s="68"/>
      <c r="M61" s="68"/>
      <c r="N61" s="68"/>
      <c r="O61" s="68"/>
      <c r="P61" s="68"/>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row>
    <row r="62" spans="1:52" ht="15.75" x14ac:dyDescent="0.25">
      <c r="A62" s="1"/>
      <c r="B62" s="1"/>
      <c r="C62" s="1"/>
      <c r="D62" s="1"/>
      <c r="E62" s="14"/>
      <c r="F62" s="68"/>
      <c r="G62" s="68"/>
      <c r="H62" s="68"/>
      <c r="I62" s="68"/>
      <c r="J62" s="68"/>
      <c r="K62" s="68"/>
      <c r="L62" s="68"/>
      <c r="M62" s="68"/>
      <c r="N62" s="68"/>
      <c r="O62" s="68"/>
      <c r="P62" s="68"/>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row>
    <row r="63" spans="1:52" ht="15.75" x14ac:dyDescent="0.25">
      <c r="A63" s="1"/>
      <c r="B63" s="1"/>
      <c r="C63" s="1"/>
      <c r="D63" s="1"/>
      <c r="E63" s="14"/>
      <c r="F63" s="68"/>
      <c r="G63" s="68" t="s">
        <v>260</v>
      </c>
      <c r="H63" s="68"/>
      <c r="I63" s="68"/>
      <c r="J63" s="68"/>
      <c r="K63" s="68"/>
      <c r="L63" s="68"/>
      <c r="M63" s="68"/>
      <c r="N63" s="68"/>
      <c r="O63" s="68"/>
      <c r="P63" s="68"/>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row>
    <row r="64" spans="1:52" ht="15.75" x14ac:dyDescent="0.25">
      <c r="A64" s="1"/>
      <c r="B64" s="1"/>
      <c r="C64" s="1"/>
      <c r="D64" s="1"/>
      <c r="E64" s="14"/>
      <c r="F64" s="68"/>
      <c r="G64" s="73">
        <f>'Introducción Datos'!J28/('Informe Resultado'!I59*1000)</f>
        <v>0.18586956521739131</v>
      </c>
      <c r="H64" s="71" t="s">
        <v>264</v>
      </c>
      <c r="I64" s="71"/>
      <c r="J64" s="71"/>
      <c r="K64" s="71"/>
      <c r="L64" s="71"/>
      <c r="M64" s="71"/>
      <c r="N64" s="71"/>
      <c r="O64" s="68"/>
      <c r="P64" s="68"/>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row>
    <row r="65" spans="1:52" ht="15.75" x14ac:dyDescent="0.25">
      <c r="A65" s="1"/>
      <c r="B65" s="1"/>
      <c r="C65" s="1"/>
      <c r="D65" s="1"/>
      <c r="E65" s="14"/>
      <c r="F65" s="68"/>
      <c r="G65" s="73">
        <f>'Introducción Datos'!J35/('Informe Resultado'!I59*1000)</f>
        <v>3.9130434782608699E-2</v>
      </c>
      <c r="H65" s="72" t="s">
        <v>265</v>
      </c>
      <c r="I65" s="72"/>
      <c r="J65" s="72"/>
      <c r="K65" s="72"/>
      <c r="L65" s="72"/>
      <c r="M65" s="72"/>
      <c r="N65" s="72"/>
      <c r="O65" s="68"/>
      <c r="P65" s="68"/>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row>
    <row r="66" spans="1:52" ht="15.75" x14ac:dyDescent="0.25">
      <c r="A66" s="1"/>
      <c r="B66" s="1"/>
      <c r="C66" s="1"/>
      <c r="D66" s="1"/>
      <c r="E66" s="14"/>
      <c r="F66" s="68"/>
      <c r="G66" s="73">
        <f>'Introducción Datos'!J46/('Informe Resultado'!I59*1000)</f>
        <v>0.77608695652173909</v>
      </c>
      <c r="H66" s="72" t="s">
        <v>266</v>
      </c>
      <c r="I66" s="72"/>
      <c r="J66" s="72"/>
      <c r="K66" s="72"/>
      <c r="L66" s="72"/>
      <c r="M66" s="72"/>
      <c r="N66" s="72"/>
      <c r="O66" s="68"/>
      <c r="P66" s="68"/>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row>
    <row r="67" spans="1:52" ht="15.75" x14ac:dyDescent="0.25">
      <c r="A67" s="1"/>
      <c r="B67" s="1"/>
      <c r="C67" s="1"/>
      <c r="D67" s="1"/>
      <c r="E67" s="14"/>
      <c r="F67" s="68"/>
      <c r="G67" s="73">
        <f>'Introducción Datos'!J60/('Informe Resultado'!I59*1000)</f>
        <v>0</v>
      </c>
      <c r="H67" s="72" t="s">
        <v>267</v>
      </c>
      <c r="I67" s="72"/>
      <c r="J67" s="72"/>
      <c r="K67" s="72"/>
      <c r="L67" s="72"/>
      <c r="M67" s="72"/>
      <c r="N67" s="72"/>
      <c r="O67" s="68"/>
      <c r="P67" s="68"/>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row>
    <row r="68" spans="1:52" ht="15.75" x14ac:dyDescent="0.25">
      <c r="A68" s="1"/>
      <c r="B68" s="1"/>
      <c r="C68" s="1"/>
      <c r="D68" s="1"/>
      <c r="E68" s="14"/>
      <c r="F68" s="68"/>
      <c r="G68" s="68"/>
      <c r="H68" s="68"/>
      <c r="I68" s="68"/>
      <c r="J68" s="68"/>
      <c r="K68" s="68"/>
      <c r="L68" s="68"/>
      <c r="M68" s="68"/>
      <c r="N68" s="68"/>
      <c r="O68" s="68"/>
      <c r="P68" s="68"/>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row>
    <row r="69" spans="1:52" ht="15.75" x14ac:dyDescent="0.25">
      <c r="A69" s="1"/>
      <c r="B69" s="1"/>
      <c r="C69" s="1"/>
      <c r="D69" s="1"/>
      <c r="E69" s="14"/>
      <c r="F69" s="68"/>
      <c r="G69" s="132" t="s">
        <v>262</v>
      </c>
      <c r="H69" s="132"/>
      <c r="I69" s="74">
        <f>G64+G65+G67</f>
        <v>0.22500000000000001</v>
      </c>
      <c r="J69" s="68"/>
      <c r="K69" s="68"/>
      <c r="L69" s="68"/>
      <c r="M69" s="68"/>
      <c r="N69" s="68"/>
      <c r="O69" s="68"/>
      <c r="P69" s="68"/>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row>
    <row r="70" spans="1:52" ht="15.75" x14ac:dyDescent="0.25">
      <c r="A70" s="1"/>
      <c r="B70" s="1"/>
      <c r="C70" s="1"/>
      <c r="D70" s="1"/>
      <c r="E70" s="14"/>
      <c r="F70" s="68"/>
      <c r="G70" s="132" t="s">
        <v>263</v>
      </c>
      <c r="H70" s="132"/>
      <c r="I70" s="74">
        <f>G66</f>
        <v>0.77608695652173909</v>
      </c>
      <c r="J70" s="68"/>
      <c r="K70" s="68"/>
      <c r="L70" s="68"/>
      <c r="M70" s="68"/>
      <c r="N70" s="68"/>
      <c r="O70" s="68"/>
      <c r="P70" s="68"/>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row>
    <row r="71" spans="1:52" ht="15.75" x14ac:dyDescent="0.25">
      <c r="A71" s="1"/>
      <c r="B71" s="1"/>
      <c r="C71" s="1"/>
      <c r="D71" s="1"/>
      <c r="E71" s="14"/>
      <c r="F71" s="68"/>
      <c r="G71" s="68"/>
      <c r="H71" s="68"/>
      <c r="I71" s="68"/>
      <c r="J71" s="68"/>
      <c r="K71" s="68"/>
      <c r="L71" s="68"/>
      <c r="M71" s="68"/>
      <c r="N71" s="68"/>
      <c r="O71" s="68"/>
      <c r="P71" s="68"/>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row>
    <row r="72" spans="1:52" ht="15.75" x14ac:dyDescent="0.25">
      <c r="A72" s="1"/>
      <c r="B72" s="1"/>
      <c r="C72" s="1"/>
      <c r="D72" s="1"/>
      <c r="E72" s="14"/>
      <c r="F72" s="68"/>
      <c r="G72" s="68"/>
      <c r="H72" s="68"/>
      <c r="I72" s="68"/>
      <c r="J72" s="68"/>
      <c r="K72" s="68"/>
      <c r="L72" s="68"/>
      <c r="M72" s="68"/>
      <c r="N72" s="68"/>
      <c r="O72" s="68"/>
      <c r="P72" s="68"/>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row>
    <row r="73" spans="1:52" ht="15.75" x14ac:dyDescent="0.25">
      <c r="A73" s="1"/>
      <c r="B73" s="1"/>
      <c r="C73" s="1"/>
      <c r="D73" s="1"/>
      <c r="E73" s="14"/>
      <c r="F73" s="68"/>
      <c r="G73" s="68"/>
      <c r="H73" s="68"/>
      <c r="I73" s="68"/>
      <c r="J73" s="68"/>
      <c r="K73" s="68"/>
      <c r="L73" s="68"/>
      <c r="M73" s="68"/>
      <c r="N73" s="68"/>
      <c r="O73" s="68"/>
      <c r="P73" s="68"/>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row>
    <row r="74" spans="1:52" ht="15.75" x14ac:dyDescent="0.25">
      <c r="A74" s="1"/>
      <c r="B74" s="1"/>
      <c r="C74" s="1"/>
      <c r="D74" s="1"/>
      <c r="E74" s="14"/>
      <c r="F74" s="68"/>
      <c r="G74" s="68"/>
      <c r="H74" s="68"/>
      <c r="I74" s="68"/>
      <c r="J74" s="68"/>
      <c r="K74" s="68"/>
      <c r="L74" s="68"/>
      <c r="M74" s="68"/>
      <c r="N74" s="68"/>
      <c r="O74" s="68"/>
      <c r="P74" s="68"/>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row>
    <row r="75" spans="1:52" ht="15.75" x14ac:dyDescent="0.25">
      <c r="A75" s="1"/>
      <c r="B75" s="1"/>
      <c r="C75" s="1"/>
      <c r="D75" s="1"/>
      <c r="E75" s="14"/>
      <c r="F75" s="68"/>
      <c r="G75" s="68"/>
      <c r="H75" s="68"/>
      <c r="I75" s="68"/>
      <c r="J75" s="68"/>
      <c r="K75" s="68"/>
      <c r="L75" s="68"/>
      <c r="M75" s="68"/>
      <c r="N75" s="68"/>
      <c r="O75" s="68"/>
      <c r="P75" s="68"/>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row>
    <row r="76" spans="1:52" ht="15.75" x14ac:dyDescent="0.25">
      <c r="A76" s="1"/>
      <c r="B76" s="1"/>
      <c r="C76" s="1"/>
      <c r="D76" s="1"/>
      <c r="E76" s="14"/>
      <c r="F76" s="68"/>
      <c r="G76" s="68"/>
      <c r="H76" s="68"/>
      <c r="I76" s="68"/>
      <c r="J76" s="68"/>
      <c r="K76" s="68"/>
      <c r="L76" s="68"/>
      <c r="M76" s="68"/>
      <c r="N76" s="68"/>
      <c r="O76" s="68"/>
      <c r="P76" s="68"/>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row>
    <row r="77" spans="1:52" ht="15.75" x14ac:dyDescent="0.25">
      <c r="A77" s="1"/>
      <c r="B77" s="1"/>
      <c r="C77" s="1"/>
      <c r="D77" s="1"/>
      <c r="E77" s="14"/>
      <c r="F77" s="68"/>
      <c r="G77" s="68"/>
      <c r="H77" s="68"/>
      <c r="I77" s="68"/>
      <c r="J77" s="68"/>
      <c r="K77" s="68"/>
      <c r="L77" s="68"/>
      <c r="M77" s="68"/>
      <c r="N77" s="68"/>
      <c r="O77" s="68"/>
      <c r="P77" s="68"/>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row>
    <row r="78" spans="1:52" ht="15.75" x14ac:dyDescent="0.25">
      <c r="A78" s="1"/>
      <c r="B78" s="1"/>
      <c r="C78" s="1"/>
      <c r="D78" s="1"/>
      <c r="E78" s="14"/>
      <c r="F78" s="68"/>
      <c r="G78" s="68"/>
      <c r="H78" s="68"/>
      <c r="I78" s="68"/>
      <c r="J78" s="68"/>
      <c r="K78" s="68"/>
      <c r="L78" s="68"/>
      <c r="M78" s="68"/>
      <c r="N78" s="68"/>
      <c r="O78" s="68"/>
      <c r="P78" s="68"/>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row>
    <row r="79" spans="1:52" ht="15.75" x14ac:dyDescent="0.25">
      <c r="A79" s="1"/>
      <c r="B79" s="1"/>
      <c r="C79" s="1"/>
      <c r="D79" s="1"/>
      <c r="E79" s="14"/>
      <c r="F79" s="68"/>
      <c r="G79" s="68"/>
      <c r="H79" s="68"/>
      <c r="I79" s="68"/>
      <c r="J79" s="68"/>
      <c r="K79" s="68"/>
      <c r="L79" s="68"/>
      <c r="M79" s="68"/>
      <c r="N79" s="68"/>
      <c r="O79" s="68"/>
      <c r="P79" s="68"/>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row>
    <row r="80" spans="1:52" ht="15.75" x14ac:dyDescent="0.25">
      <c r="A80" s="1"/>
      <c r="B80" s="1"/>
      <c r="C80" s="1"/>
      <c r="D80" s="1"/>
      <c r="E80" s="14"/>
      <c r="F80" s="68"/>
      <c r="G80" s="68"/>
      <c r="H80" s="68"/>
      <c r="I80" s="68"/>
      <c r="J80" s="68"/>
      <c r="K80" s="68"/>
      <c r="L80" s="68"/>
      <c r="M80" s="68"/>
      <c r="N80" s="68"/>
      <c r="O80" s="68"/>
      <c r="P80" s="68"/>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row>
    <row r="81" spans="1:52" ht="15.75" x14ac:dyDescent="0.25">
      <c r="A81" s="1"/>
      <c r="B81" s="1"/>
      <c r="C81" s="1"/>
      <c r="D81" s="1"/>
      <c r="E81" s="14"/>
      <c r="F81" s="68"/>
      <c r="G81" s="121" t="str">
        <f>Antecedentes!B105</f>
        <v>Versión 24 marzo 2022</v>
      </c>
      <c r="H81" s="121"/>
      <c r="I81" s="121"/>
      <c r="J81" s="68"/>
      <c r="K81" s="68"/>
      <c r="L81" s="68"/>
      <c r="M81" s="68"/>
      <c r="N81" s="68"/>
      <c r="O81" s="68"/>
      <c r="P81" s="68"/>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row>
    <row r="82" spans="1:52" ht="15.75" x14ac:dyDescent="0.25">
      <c r="A82" s="1"/>
      <c r="B82" s="1"/>
      <c r="C82" s="1"/>
      <c r="D82" s="1"/>
      <c r="E82" s="14"/>
      <c r="F82" s="68"/>
      <c r="G82" s="68"/>
      <c r="H82" s="68"/>
      <c r="I82" s="68"/>
      <c r="J82" s="68"/>
      <c r="K82" s="68"/>
      <c r="L82" s="68"/>
      <c r="M82" s="68"/>
      <c r="N82" s="68"/>
      <c r="O82" s="68"/>
      <c r="P82" s="68"/>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row>
    <row r="83" spans="1:52" ht="15.75" x14ac:dyDescent="0.25">
      <c r="A83" s="1"/>
      <c r="B83" s="1"/>
      <c r="C83" s="1"/>
      <c r="D83" s="1"/>
      <c r="E83" s="14"/>
      <c r="F83" s="68"/>
      <c r="G83" s="68"/>
      <c r="H83" s="68"/>
      <c r="I83" s="68"/>
      <c r="J83" s="68"/>
      <c r="K83" s="68"/>
      <c r="L83" s="68"/>
      <c r="M83" s="68"/>
      <c r="N83" s="68"/>
      <c r="O83" s="68"/>
      <c r="P83" s="68"/>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row>
    <row r="84" spans="1:52" ht="15.75" x14ac:dyDescent="0.25">
      <c r="A84" s="1"/>
      <c r="B84" s="1"/>
      <c r="C84" s="1"/>
      <c r="D84" s="1"/>
      <c r="E84" s="14"/>
      <c r="F84" s="68"/>
      <c r="G84" s="68"/>
      <c r="H84" s="68"/>
      <c r="I84" s="68"/>
      <c r="J84" s="68"/>
      <c r="K84" s="68"/>
      <c r="L84" s="68"/>
      <c r="M84" s="68"/>
      <c r="N84" s="68"/>
      <c r="O84" s="68"/>
      <c r="P84" s="68"/>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row>
    <row r="85" spans="1:52" ht="15.75" x14ac:dyDescent="0.25">
      <c r="A85" s="1"/>
      <c r="B85" s="1"/>
      <c r="C85" s="1"/>
      <c r="D85" s="1"/>
      <c r="E85" s="1"/>
      <c r="F85" s="68"/>
      <c r="G85" s="68"/>
      <c r="H85" s="68"/>
      <c r="I85" s="68"/>
      <c r="J85" s="68"/>
      <c r="K85" s="68"/>
      <c r="L85" s="68"/>
      <c r="M85" s="68"/>
      <c r="N85" s="68"/>
      <c r="O85" s="68"/>
      <c r="P85" s="68"/>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row>
    <row r="86" spans="1:52" ht="15.75" x14ac:dyDescent="0.25">
      <c r="A86" s="1"/>
      <c r="B86" s="1"/>
      <c r="C86" s="1"/>
      <c r="D86" s="1"/>
      <c r="E86" s="1"/>
      <c r="F86" s="68"/>
      <c r="G86" s="68"/>
      <c r="H86" s="68"/>
      <c r="I86" s="68"/>
      <c r="J86" s="68"/>
      <c r="K86" s="68"/>
      <c r="L86" s="68"/>
      <c r="M86" s="68"/>
      <c r="N86" s="68"/>
      <c r="O86" s="68"/>
      <c r="P86" s="68"/>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row>
    <row r="87" spans="1:52" ht="15.75" x14ac:dyDescent="0.25">
      <c r="A87" s="1"/>
      <c r="B87" s="1"/>
      <c r="C87" s="1"/>
      <c r="D87" s="1"/>
      <c r="E87" s="1"/>
      <c r="F87" s="68"/>
      <c r="G87" s="68"/>
      <c r="H87" s="68"/>
      <c r="I87" s="68"/>
      <c r="J87" s="68"/>
      <c r="K87" s="68"/>
      <c r="L87" s="68"/>
      <c r="M87" s="68"/>
      <c r="N87" s="68"/>
      <c r="O87" s="68"/>
      <c r="P87" s="68"/>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row>
    <row r="88" spans="1:52" ht="15.75" x14ac:dyDescent="0.25">
      <c r="A88" s="1"/>
      <c r="B88" s="1"/>
      <c r="C88" s="1"/>
      <c r="D88" s="1"/>
      <c r="E88" s="1"/>
      <c r="F88" s="68"/>
      <c r="G88" s="68"/>
      <c r="H88" s="68"/>
      <c r="I88" s="68"/>
      <c r="J88" s="68"/>
      <c r="K88" s="68"/>
      <c r="L88" s="68"/>
      <c r="M88" s="68"/>
      <c r="N88" s="68"/>
      <c r="O88" s="68"/>
      <c r="P88" s="68"/>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row>
    <row r="89" spans="1:52" ht="15.75" x14ac:dyDescent="0.25">
      <c r="A89" s="1"/>
      <c r="B89" s="1"/>
      <c r="C89" s="1"/>
      <c r="D89" s="1"/>
      <c r="E89" s="1"/>
      <c r="F89" s="68"/>
      <c r="G89" s="68"/>
      <c r="H89" s="68"/>
      <c r="I89" s="68"/>
      <c r="J89" s="68"/>
      <c r="K89" s="68"/>
      <c r="L89" s="68"/>
      <c r="M89" s="68"/>
      <c r="N89" s="68"/>
      <c r="O89" s="68"/>
      <c r="P89" s="68"/>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row>
    <row r="90" spans="1:52" ht="15.75" x14ac:dyDescent="0.25">
      <c r="A90" s="1"/>
      <c r="B90" s="1"/>
      <c r="C90" s="1"/>
      <c r="D90" s="1"/>
      <c r="E90" s="1"/>
      <c r="F90" s="68"/>
      <c r="G90" s="68"/>
      <c r="H90" s="68"/>
      <c r="I90" s="68"/>
      <c r="J90" s="68"/>
      <c r="K90" s="68"/>
      <c r="L90" s="68"/>
      <c r="M90" s="68"/>
      <c r="N90" s="68"/>
      <c r="O90" s="68"/>
      <c r="P90" s="68"/>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row>
    <row r="91" spans="1:52" ht="15.75" x14ac:dyDescent="0.25">
      <c r="A91" s="1"/>
      <c r="B91" s="1"/>
      <c r="C91" s="1"/>
      <c r="D91" s="1"/>
      <c r="E91" s="1"/>
      <c r="F91" s="68"/>
      <c r="G91" s="68"/>
      <c r="H91" s="68"/>
      <c r="I91" s="68"/>
      <c r="J91" s="68"/>
      <c r="K91" s="68"/>
      <c r="L91" s="68"/>
      <c r="M91" s="68"/>
      <c r="N91" s="68"/>
      <c r="O91" s="68"/>
      <c r="P91" s="68"/>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row>
    <row r="92" spans="1:52" ht="15.75" x14ac:dyDescent="0.25">
      <c r="A92" s="1"/>
      <c r="B92" s="1"/>
      <c r="C92" s="1"/>
      <c r="D92" s="1"/>
      <c r="E92" s="1"/>
      <c r="F92" s="68"/>
      <c r="G92" s="68"/>
      <c r="H92" s="68"/>
      <c r="I92" s="68"/>
      <c r="J92" s="68"/>
      <c r="K92" s="68"/>
      <c r="L92" s="68"/>
      <c r="M92" s="68"/>
      <c r="N92" s="68"/>
      <c r="O92" s="68"/>
      <c r="P92" s="68"/>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row>
    <row r="93" spans="1:52" ht="15.75" x14ac:dyDescent="0.25">
      <c r="A93" s="1"/>
      <c r="B93" s="1"/>
      <c r="C93" s="1"/>
      <c r="D93" s="1"/>
      <c r="E93" s="1"/>
      <c r="F93" s="68"/>
      <c r="G93" s="68"/>
      <c r="H93" s="68"/>
      <c r="I93" s="68"/>
      <c r="J93" s="68"/>
      <c r="K93" s="68"/>
      <c r="L93" s="68"/>
      <c r="M93" s="68"/>
      <c r="N93" s="68"/>
      <c r="O93" s="68"/>
      <c r="P93" s="68"/>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row>
    <row r="94" spans="1:52" ht="15.75" x14ac:dyDescent="0.25">
      <c r="A94" s="1"/>
      <c r="B94" s="1"/>
      <c r="C94" s="1"/>
      <c r="D94" s="1"/>
      <c r="E94" s="1"/>
      <c r="F94" s="68"/>
      <c r="G94" s="68"/>
      <c r="H94" s="68"/>
      <c r="I94" s="68"/>
      <c r="J94" s="68"/>
      <c r="K94" s="68"/>
      <c r="L94" s="68"/>
      <c r="M94" s="68"/>
      <c r="N94" s="68"/>
      <c r="O94" s="68"/>
      <c r="P94" s="68"/>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row>
    <row r="95" spans="1:52" ht="15.75" x14ac:dyDescent="0.25">
      <c r="A95" s="1"/>
      <c r="B95" s="1"/>
      <c r="C95" s="1"/>
      <c r="D95" s="1"/>
      <c r="E95" s="1"/>
      <c r="F95" s="68"/>
      <c r="G95" s="68"/>
      <c r="H95" s="68"/>
      <c r="I95" s="68"/>
      <c r="J95" s="68"/>
      <c r="K95" s="68"/>
      <c r="L95" s="68"/>
      <c r="M95" s="68"/>
      <c r="N95" s="68"/>
      <c r="O95" s="68"/>
      <c r="P95" s="68"/>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row>
    <row r="96" spans="1:52" ht="15.75" x14ac:dyDescent="0.25">
      <c r="A96" s="1"/>
      <c r="B96" s="1"/>
      <c r="C96" s="1"/>
      <c r="D96" s="1"/>
      <c r="E96" s="1"/>
      <c r="F96" s="68"/>
      <c r="G96" s="68"/>
      <c r="H96" s="68"/>
      <c r="I96" s="68"/>
      <c r="J96" s="68"/>
      <c r="K96" s="68"/>
      <c r="L96" s="68"/>
      <c r="M96" s="68"/>
      <c r="N96" s="68"/>
      <c r="O96" s="68"/>
      <c r="P96" s="68"/>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row>
    <row r="97" spans="1:52" ht="15.75" x14ac:dyDescent="0.25">
      <c r="A97" s="1"/>
      <c r="B97" s="1"/>
      <c r="C97" s="1"/>
      <c r="D97" s="1"/>
      <c r="E97" s="1"/>
      <c r="F97" s="68"/>
      <c r="G97" s="68"/>
      <c r="H97" s="68"/>
      <c r="I97" s="68"/>
      <c r="J97" s="68"/>
      <c r="K97" s="68"/>
      <c r="L97" s="68"/>
      <c r="M97" s="68"/>
      <c r="N97" s="68"/>
      <c r="O97" s="68"/>
      <c r="P97" s="68"/>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row>
    <row r="98" spans="1:52" ht="15.75" x14ac:dyDescent="0.25">
      <c r="A98" s="1"/>
      <c r="B98" s="1"/>
      <c r="C98" s="1"/>
      <c r="D98" s="1"/>
      <c r="E98" s="1"/>
      <c r="F98" s="68"/>
      <c r="G98" s="68"/>
      <c r="H98" s="68"/>
      <c r="I98" s="68"/>
      <c r="J98" s="68"/>
      <c r="K98" s="68"/>
      <c r="L98" s="68"/>
      <c r="M98" s="68"/>
      <c r="N98" s="68"/>
      <c r="O98" s="68"/>
      <c r="P98" s="68"/>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row>
    <row r="99" spans="1:52" ht="15.75" x14ac:dyDescent="0.25">
      <c r="A99" s="1"/>
      <c r="B99" s="1"/>
      <c r="C99" s="1"/>
      <c r="D99" s="1"/>
      <c r="E99" s="1"/>
      <c r="F99" s="68"/>
      <c r="G99" s="68"/>
      <c r="H99" s="68"/>
      <c r="I99" s="68"/>
      <c r="J99" s="68"/>
      <c r="K99" s="68"/>
      <c r="L99" s="68"/>
      <c r="M99" s="68"/>
      <c r="N99" s="68"/>
      <c r="O99" s="68"/>
      <c r="P99" s="68"/>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row>
    <row r="100" spans="1:52" ht="15.75" x14ac:dyDescent="0.25">
      <c r="A100" s="1"/>
      <c r="B100" s="1"/>
      <c r="C100" s="1"/>
      <c r="D100" s="1"/>
      <c r="E100" s="1"/>
      <c r="F100" s="68"/>
      <c r="G100" s="68"/>
      <c r="H100" s="68"/>
      <c r="I100" s="68"/>
      <c r="J100" s="68"/>
      <c r="K100" s="68"/>
      <c r="L100" s="68"/>
      <c r="M100" s="68"/>
      <c r="N100" s="68"/>
      <c r="O100" s="68"/>
      <c r="P100" s="68"/>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row>
    <row r="101" spans="1:52" ht="15.75" x14ac:dyDescent="0.25">
      <c r="A101" s="1"/>
      <c r="B101" s="1"/>
      <c r="C101" s="1"/>
      <c r="D101" s="1"/>
      <c r="E101" s="1"/>
      <c r="F101" s="68"/>
      <c r="G101" s="68"/>
      <c r="H101" s="68"/>
      <c r="I101" s="68"/>
      <c r="J101" s="68"/>
      <c r="K101" s="68"/>
      <c r="L101" s="68"/>
      <c r="M101" s="68"/>
      <c r="N101" s="68"/>
      <c r="O101" s="68"/>
      <c r="P101" s="68"/>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row>
    <row r="102" spans="1:52" ht="15.75" x14ac:dyDescent="0.25">
      <c r="A102" s="1"/>
      <c r="B102" s="1"/>
      <c r="C102" s="1"/>
      <c r="D102" s="1"/>
      <c r="E102" s="1"/>
      <c r="F102" s="68"/>
      <c r="G102" s="68"/>
      <c r="H102" s="68"/>
      <c r="I102" s="68"/>
      <c r="J102" s="68"/>
      <c r="K102" s="68"/>
      <c r="L102" s="68"/>
      <c r="M102" s="68"/>
      <c r="N102" s="68"/>
      <c r="O102" s="68"/>
      <c r="P102" s="68"/>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row>
    <row r="103" spans="1:52" ht="15.75" x14ac:dyDescent="0.25">
      <c r="A103" s="1"/>
      <c r="B103" s="1"/>
      <c r="C103" s="1"/>
      <c r="D103" s="1"/>
      <c r="E103" s="1"/>
      <c r="F103" s="68"/>
      <c r="G103" s="68"/>
      <c r="H103" s="68"/>
      <c r="I103" s="68"/>
      <c r="J103" s="68"/>
      <c r="K103" s="68"/>
      <c r="L103" s="68"/>
      <c r="M103" s="68"/>
      <c r="N103" s="68"/>
      <c r="O103" s="68"/>
      <c r="P103" s="68"/>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row>
    <row r="104" spans="1:52" ht="15.75" x14ac:dyDescent="0.25">
      <c r="A104" s="1"/>
      <c r="B104" s="1"/>
      <c r="C104" s="1"/>
      <c r="D104" s="1"/>
      <c r="E104" s="1"/>
      <c r="F104" s="68"/>
      <c r="G104" s="68"/>
      <c r="H104" s="68"/>
      <c r="I104" s="68"/>
      <c r="J104" s="68"/>
      <c r="K104" s="68"/>
      <c r="L104" s="68"/>
      <c r="M104" s="68"/>
      <c r="N104" s="68"/>
      <c r="O104" s="68"/>
      <c r="P104" s="68"/>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row>
    <row r="105" spans="1:52" ht="15.75" x14ac:dyDescent="0.25">
      <c r="A105" s="1"/>
      <c r="B105" s="1"/>
      <c r="C105" s="1"/>
      <c r="D105" s="1"/>
      <c r="E105" s="1"/>
      <c r="F105" s="68"/>
      <c r="G105" s="68"/>
      <c r="H105" s="68"/>
      <c r="I105" s="68"/>
      <c r="J105" s="68"/>
      <c r="K105" s="68"/>
      <c r="L105" s="68"/>
      <c r="M105" s="68"/>
      <c r="N105" s="68"/>
      <c r="O105" s="68"/>
      <c r="P105" s="68"/>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row>
    <row r="106" spans="1:52" ht="15.75" x14ac:dyDescent="0.25">
      <c r="A106" s="1"/>
      <c r="B106" s="1"/>
      <c r="C106" s="1"/>
      <c r="D106" s="1"/>
      <c r="E106" s="1"/>
      <c r="F106" s="68"/>
      <c r="G106" s="68"/>
      <c r="H106" s="68"/>
      <c r="I106" s="68"/>
      <c r="J106" s="68"/>
      <c r="K106" s="68"/>
      <c r="L106" s="68"/>
      <c r="M106" s="68"/>
      <c r="N106" s="68"/>
      <c r="O106" s="68"/>
      <c r="P106" s="68"/>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row>
    <row r="107" spans="1:52" ht="15.75" x14ac:dyDescent="0.25">
      <c r="A107" s="1"/>
      <c r="B107" s="1"/>
      <c r="C107" s="1"/>
      <c r="D107" s="1"/>
      <c r="E107" s="1"/>
      <c r="F107" s="68"/>
      <c r="G107" s="68"/>
      <c r="H107" s="68"/>
      <c r="I107" s="68"/>
      <c r="J107" s="68"/>
      <c r="K107" s="68"/>
      <c r="L107" s="68"/>
      <c r="M107" s="68"/>
      <c r="N107" s="68"/>
      <c r="O107" s="68"/>
      <c r="P107" s="68"/>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row>
    <row r="108" spans="1:52" ht="15.75" x14ac:dyDescent="0.25">
      <c r="A108" s="1"/>
      <c r="B108" s="1"/>
      <c r="C108" s="1"/>
      <c r="D108" s="1"/>
      <c r="E108" s="1"/>
      <c r="F108" s="68"/>
      <c r="G108" s="68"/>
      <c r="H108" s="68"/>
      <c r="I108" s="68"/>
      <c r="J108" s="68"/>
      <c r="K108" s="68"/>
      <c r="L108" s="68"/>
      <c r="M108" s="68"/>
      <c r="N108" s="68"/>
      <c r="O108" s="68"/>
      <c r="P108" s="68"/>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row>
    <row r="109" spans="1:52" ht="15.75" x14ac:dyDescent="0.25">
      <c r="A109" s="1"/>
      <c r="B109" s="1"/>
      <c r="C109" s="1"/>
      <c r="D109" s="1"/>
      <c r="E109" s="1"/>
      <c r="F109" s="68"/>
      <c r="G109" s="68"/>
      <c r="H109" s="68"/>
      <c r="I109" s="68"/>
      <c r="J109" s="68"/>
      <c r="K109" s="68"/>
      <c r="L109" s="68"/>
      <c r="M109" s="68"/>
      <c r="N109" s="68"/>
      <c r="O109" s="68"/>
      <c r="P109" s="68"/>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row>
    <row r="110" spans="1:52" ht="15.75" x14ac:dyDescent="0.25">
      <c r="A110" s="1"/>
      <c r="B110" s="1"/>
      <c r="C110" s="1"/>
      <c r="D110" s="1"/>
      <c r="E110" s="1"/>
      <c r="F110" s="68"/>
      <c r="G110" s="68"/>
      <c r="H110" s="68"/>
      <c r="I110" s="68"/>
      <c r="J110" s="68"/>
      <c r="K110" s="68"/>
      <c r="L110" s="68"/>
      <c r="M110" s="68"/>
      <c r="N110" s="68"/>
      <c r="O110" s="68"/>
      <c r="P110" s="68"/>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row>
    <row r="111" spans="1:52" ht="15.75" x14ac:dyDescent="0.25">
      <c r="A111" s="1"/>
      <c r="B111" s="1"/>
      <c r="C111" s="1"/>
      <c r="D111" s="1"/>
      <c r="E111" s="1"/>
      <c r="F111" s="68"/>
      <c r="G111" s="68"/>
      <c r="H111" s="68"/>
      <c r="I111" s="68"/>
      <c r="J111" s="68"/>
      <c r="K111" s="68"/>
      <c r="L111" s="68"/>
      <c r="M111" s="68"/>
      <c r="N111" s="68"/>
      <c r="O111" s="68"/>
      <c r="P111" s="68"/>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row>
    <row r="112" spans="1:52" ht="15.75" x14ac:dyDescent="0.25">
      <c r="A112" s="1"/>
      <c r="B112" s="1"/>
      <c r="C112" s="1"/>
      <c r="D112" s="1"/>
      <c r="E112" s="1"/>
      <c r="F112" s="68"/>
      <c r="G112" s="68"/>
      <c r="H112" s="68"/>
      <c r="I112" s="68"/>
      <c r="J112" s="68"/>
      <c r="K112" s="68"/>
      <c r="L112" s="68"/>
      <c r="M112" s="68"/>
      <c r="N112" s="68"/>
      <c r="O112" s="68"/>
      <c r="P112" s="68"/>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row>
    <row r="113" spans="1:52" ht="15.75" x14ac:dyDescent="0.25">
      <c r="A113" s="1"/>
      <c r="B113" s="1"/>
      <c r="C113" s="1"/>
      <c r="D113" s="1"/>
      <c r="E113" s="1"/>
      <c r="F113" s="68"/>
      <c r="G113" s="68"/>
      <c r="H113" s="68"/>
      <c r="I113" s="68"/>
      <c r="J113" s="68"/>
      <c r="K113" s="68"/>
      <c r="L113" s="68"/>
      <c r="M113" s="68"/>
      <c r="N113" s="68"/>
      <c r="O113" s="68"/>
      <c r="P113" s="68"/>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row>
    <row r="114" spans="1:52" ht="15.75" x14ac:dyDescent="0.25">
      <c r="A114" s="1"/>
      <c r="B114" s="1"/>
      <c r="C114" s="1"/>
      <c r="D114" s="1"/>
      <c r="E114" s="1"/>
      <c r="F114" s="68"/>
      <c r="G114" s="68"/>
      <c r="H114" s="68"/>
      <c r="I114" s="68"/>
      <c r="J114" s="68"/>
      <c r="K114" s="68"/>
      <c r="L114" s="68"/>
      <c r="M114" s="68"/>
      <c r="N114" s="68"/>
      <c r="O114" s="68"/>
      <c r="P114" s="68"/>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row>
    <row r="115" spans="1:52" ht="15.75" x14ac:dyDescent="0.25">
      <c r="A115" s="1"/>
      <c r="B115" s="1"/>
      <c r="C115" s="1"/>
      <c r="D115" s="1"/>
      <c r="E115" s="1"/>
      <c r="F115" s="68"/>
      <c r="G115" s="68"/>
      <c r="H115" s="68"/>
      <c r="I115" s="68"/>
      <c r="J115" s="68"/>
      <c r="K115" s="68"/>
      <c r="L115" s="68"/>
      <c r="M115" s="68"/>
      <c r="N115" s="68"/>
      <c r="O115" s="68"/>
      <c r="P115" s="68"/>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row>
    <row r="116" spans="1:52" ht="15.75" x14ac:dyDescent="0.25">
      <c r="A116" s="1"/>
      <c r="B116" s="1"/>
      <c r="C116" s="1"/>
      <c r="D116" s="1"/>
      <c r="E116" s="1"/>
      <c r="F116" s="68"/>
      <c r="G116" s="68"/>
      <c r="H116" s="68"/>
      <c r="I116" s="68"/>
      <c r="J116" s="68"/>
      <c r="K116" s="68"/>
      <c r="L116" s="68"/>
      <c r="M116" s="68"/>
      <c r="N116" s="68"/>
      <c r="O116" s="68"/>
      <c r="P116" s="68"/>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row>
    <row r="117" spans="1:52" ht="15.75" x14ac:dyDescent="0.25">
      <c r="A117" s="1"/>
      <c r="B117" s="1"/>
      <c r="C117" s="1"/>
      <c r="D117" s="1"/>
      <c r="E117" s="1"/>
      <c r="F117" s="68"/>
      <c r="G117" s="68"/>
      <c r="H117" s="68"/>
      <c r="I117" s="68"/>
      <c r="J117" s="68"/>
      <c r="K117" s="68"/>
      <c r="L117" s="68"/>
      <c r="M117" s="68"/>
      <c r="N117" s="68"/>
      <c r="O117" s="68"/>
      <c r="P117" s="68"/>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row>
    <row r="118" spans="1:52" ht="15.75" x14ac:dyDescent="0.25">
      <c r="A118" s="1"/>
      <c r="B118" s="1"/>
      <c r="C118" s="1"/>
      <c r="D118" s="1"/>
      <c r="E118" s="1"/>
      <c r="F118" s="68"/>
      <c r="G118" s="68"/>
      <c r="H118" s="68"/>
      <c r="I118" s="68"/>
      <c r="J118" s="68"/>
      <c r="K118" s="68"/>
      <c r="L118" s="68"/>
      <c r="M118" s="68"/>
      <c r="N118" s="68"/>
      <c r="O118" s="68"/>
      <c r="P118" s="68"/>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row>
    <row r="119" spans="1:52" ht="15.75" x14ac:dyDescent="0.25">
      <c r="A119" s="1"/>
      <c r="B119" s="1"/>
      <c r="C119" s="1"/>
      <c r="D119" s="1"/>
      <c r="E119" s="1"/>
      <c r="F119" s="68"/>
      <c r="G119" s="68"/>
      <c r="H119" s="68"/>
      <c r="I119" s="68"/>
      <c r="J119" s="68"/>
      <c r="K119" s="68"/>
      <c r="L119" s="68"/>
      <c r="M119" s="68"/>
      <c r="N119" s="68"/>
      <c r="O119" s="68"/>
      <c r="P119" s="68"/>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row>
    <row r="120" spans="1:52" ht="15.75" x14ac:dyDescent="0.25">
      <c r="A120" s="1"/>
      <c r="B120" s="1"/>
      <c r="C120" s="1"/>
      <c r="D120" s="1"/>
      <c r="E120" s="1"/>
      <c r="F120" s="68"/>
      <c r="G120" s="68"/>
      <c r="H120" s="68"/>
      <c r="I120" s="68"/>
      <c r="J120" s="68"/>
      <c r="K120" s="68"/>
      <c r="L120" s="68"/>
      <c r="M120" s="68"/>
      <c r="N120" s="68"/>
      <c r="O120" s="68"/>
      <c r="P120" s="68"/>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row>
    <row r="121" spans="1:52" ht="15.75" x14ac:dyDescent="0.25">
      <c r="A121" s="1"/>
      <c r="B121" s="1"/>
      <c r="C121" s="1"/>
      <c r="D121" s="1"/>
      <c r="E121" s="1"/>
      <c r="F121" s="68"/>
      <c r="G121" s="68"/>
      <c r="H121" s="68"/>
      <c r="I121" s="68"/>
      <c r="J121" s="68"/>
      <c r="K121" s="68"/>
      <c r="L121" s="68"/>
      <c r="M121" s="68"/>
      <c r="N121" s="68"/>
      <c r="O121" s="68"/>
      <c r="P121" s="68"/>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row>
    <row r="122" spans="1:52" ht="15.75" x14ac:dyDescent="0.25">
      <c r="A122" s="1"/>
      <c r="B122" s="1"/>
      <c r="C122" s="1"/>
      <c r="D122" s="1"/>
      <c r="E122" s="1"/>
      <c r="F122" s="68"/>
      <c r="G122" s="68"/>
      <c r="H122" s="68"/>
      <c r="I122" s="68"/>
      <c r="J122" s="68"/>
      <c r="K122" s="68"/>
      <c r="L122" s="68"/>
      <c r="M122" s="68"/>
      <c r="N122" s="68"/>
      <c r="O122" s="68"/>
      <c r="P122" s="68"/>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row>
    <row r="123" spans="1:52" ht="15.75" x14ac:dyDescent="0.25">
      <c r="A123" s="1"/>
      <c r="B123" s="1"/>
      <c r="C123" s="1"/>
      <c r="D123" s="1"/>
      <c r="E123" s="1"/>
      <c r="F123" s="68"/>
      <c r="G123" s="68"/>
      <c r="H123" s="68"/>
      <c r="I123" s="68"/>
      <c r="J123" s="68"/>
      <c r="K123" s="68"/>
      <c r="L123" s="68"/>
      <c r="M123" s="68"/>
      <c r="N123" s="68"/>
      <c r="O123" s="68"/>
      <c r="P123" s="68"/>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row>
    <row r="124" spans="1:52" ht="15.75" x14ac:dyDescent="0.25">
      <c r="A124" s="1"/>
      <c r="B124" s="1"/>
      <c r="C124" s="1"/>
      <c r="D124" s="1"/>
      <c r="E124" s="1"/>
      <c r="F124" s="68"/>
      <c r="G124" s="68"/>
      <c r="H124" s="68"/>
      <c r="I124" s="68"/>
      <c r="J124" s="68"/>
      <c r="K124" s="68"/>
      <c r="L124" s="68"/>
      <c r="M124" s="68"/>
      <c r="N124" s="68"/>
      <c r="O124" s="68"/>
      <c r="P124" s="68"/>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row>
    <row r="125" spans="1:52" ht="15.75" x14ac:dyDescent="0.25">
      <c r="A125" s="1"/>
      <c r="B125" s="1"/>
      <c r="C125" s="1"/>
      <c r="D125" s="1"/>
      <c r="E125" s="1"/>
      <c r="F125" s="68"/>
      <c r="G125" s="68"/>
      <c r="H125" s="68"/>
      <c r="I125" s="68"/>
      <c r="J125" s="68"/>
      <c r="K125" s="68"/>
      <c r="L125" s="68"/>
      <c r="M125" s="68"/>
      <c r="N125" s="68"/>
      <c r="O125" s="68"/>
      <c r="P125" s="68"/>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row>
    <row r="126" spans="1:52" ht="15.75" x14ac:dyDescent="0.25">
      <c r="A126" s="1"/>
      <c r="B126" s="1"/>
      <c r="C126" s="1"/>
      <c r="D126" s="1"/>
      <c r="E126" s="1"/>
      <c r="F126" s="68"/>
      <c r="G126" s="68"/>
      <c r="H126" s="68"/>
      <c r="I126" s="68"/>
      <c r="J126" s="68"/>
      <c r="K126" s="68"/>
      <c r="L126" s="68"/>
      <c r="M126" s="68"/>
      <c r="N126" s="68"/>
      <c r="O126" s="68"/>
      <c r="P126" s="68"/>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row>
    <row r="127" spans="1:52" ht="15.75" x14ac:dyDescent="0.25">
      <c r="A127" s="1"/>
      <c r="B127" s="1"/>
      <c r="C127" s="1"/>
      <c r="D127" s="1"/>
      <c r="E127" s="1"/>
      <c r="F127" s="68"/>
      <c r="G127" s="68"/>
      <c r="H127" s="68"/>
      <c r="I127" s="68"/>
      <c r="J127" s="68"/>
      <c r="K127" s="68"/>
      <c r="L127" s="68"/>
      <c r="M127" s="68"/>
      <c r="N127" s="68"/>
      <c r="O127" s="68"/>
      <c r="P127" s="68"/>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row>
    <row r="128" spans="1:52" ht="15.75" x14ac:dyDescent="0.25">
      <c r="A128" s="1"/>
      <c r="B128" s="1"/>
      <c r="C128" s="1"/>
      <c r="D128" s="1"/>
      <c r="E128" s="1"/>
      <c r="F128" s="68"/>
      <c r="G128" s="68"/>
      <c r="H128" s="68"/>
      <c r="I128" s="68"/>
      <c r="J128" s="68"/>
      <c r="K128" s="68"/>
      <c r="L128" s="68"/>
      <c r="M128" s="68"/>
      <c r="N128" s="68"/>
      <c r="O128" s="68"/>
      <c r="P128" s="68"/>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row>
    <row r="129" spans="1:52" ht="15.75" x14ac:dyDescent="0.25">
      <c r="A129" s="1"/>
      <c r="B129" s="1"/>
      <c r="C129" s="1"/>
      <c r="D129" s="1"/>
      <c r="E129" s="1"/>
      <c r="F129" s="68"/>
      <c r="G129" s="68"/>
      <c r="H129" s="68"/>
      <c r="I129" s="68"/>
      <c r="J129" s="68"/>
      <c r="K129" s="68"/>
      <c r="L129" s="68"/>
      <c r="M129" s="68"/>
      <c r="N129" s="68"/>
      <c r="O129" s="68"/>
      <c r="P129" s="68"/>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row>
    <row r="130" spans="1:52" ht="15.75" x14ac:dyDescent="0.25">
      <c r="A130" s="1"/>
      <c r="B130" s="1"/>
      <c r="C130" s="1"/>
      <c r="D130" s="1"/>
      <c r="E130" s="1"/>
      <c r="F130" s="68"/>
      <c r="G130" s="68"/>
      <c r="H130" s="68"/>
      <c r="I130" s="68"/>
      <c r="J130" s="68"/>
      <c r="K130" s="68"/>
      <c r="L130" s="68"/>
      <c r="M130" s="68"/>
      <c r="N130" s="68"/>
      <c r="O130" s="68"/>
      <c r="P130" s="68"/>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row>
    <row r="131" spans="1:52" ht="15.75" x14ac:dyDescent="0.25">
      <c r="A131" s="1"/>
      <c r="B131" s="1"/>
      <c r="C131" s="1"/>
      <c r="D131" s="1"/>
      <c r="E131" s="1"/>
      <c r="F131" s="68"/>
      <c r="G131" s="68"/>
      <c r="H131" s="68"/>
      <c r="I131" s="68"/>
      <c r="J131" s="68"/>
      <c r="K131" s="68"/>
      <c r="L131" s="68"/>
      <c r="M131" s="68"/>
      <c r="N131" s="68"/>
      <c r="O131" s="68"/>
      <c r="P131" s="68"/>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row>
    <row r="132" spans="1:52" ht="15.75" x14ac:dyDescent="0.25">
      <c r="A132" s="1"/>
      <c r="B132" s="1"/>
      <c r="C132" s="1"/>
      <c r="D132" s="1"/>
      <c r="E132" s="1"/>
      <c r="F132" s="68"/>
      <c r="G132" s="68"/>
      <c r="H132" s="68"/>
      <c r="I132" s="68"/>
      <c r="J132" s="68"/>
      <c r="K132" s="68"/>
      <c r="L132" s="68"/>
      <c r="M132" s="68"/>
      <c r="N132" s="68"/>
      <c r="O132" s="68"/>
      <c r="P132" s="68"/>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row>
    <row r="133" spans="1:52" ht="15.75" x14ac:dyDescent="0.25">
      <c r="A133" s="1"/>
      <c r="B133" s="1"/>
      <c r="C133" s="1"/>
      <c r="D133" s="1"/>
      <c r="E133" s="1"/>
      <c r="F133" s="68"/>
      <c r="G133" s="68"/>
      <c r="H133" s="68"/>
      <c r="I133" s="68"/>
      <c r="J133" s="68"/>
      <c r="K133" s="68"/>
      <c r="L133" s="68"/>
      <c r="M133" s="68"/>
      <c r="N133" s="68"/>
      <c r="O133" s="68"/>
      <c r="P133" s="68"/>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row>
    <row r="134" spans="1:52" ht="15.75" x14ac:dyDescent="0.25">
      <c r="A134" s="1"/>
      <c r="B134" s="1"/>
      <c r="C134" s="1"/>
      <c r="D134" s="1"/>
      <c r="E134" s="1"/>
      <c r="F134" s="68"/>
      <c r="G134" s="68"/>
      <c r="H134" s="68"/>
      <c r="I134" s="68"/>
      <c r="J134" s="68"/>
      <c r="K134" s="68"/>
      <c r="L134" s="68"/>
      <c r="M134" s="68"/>
      <c r="N134" s="68"/>
      <c r="O134" s="68"/>
      <c r="P134" s="68"/>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row>
    <row r="135" spans="1:52" ht="15.75" x14ac:dyDescent="0.25">
      <c r="A135" s="1"/>
      <c r="B135" s="1"/>
      <c r="C135" s="1"/>
      <c r="D135" s="1"/>
      <c r="E135" s="1"/>
      <c r="F135" s="68"/>
      <c r="G135" s="68"/>
      <c r="H135" s="68"/>
      <c r="I135" s="68"/>
      <c r="J135" s="68"/>
      <c r="K135" s="68"/>
      <c r="L135" s="68"/>
      <c r="M135" s="68"/>
      <c r="N135" s="68"/>
      <c r="O135" s="68"/>
      <c r="P135" s="68"/>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row>
    <row r="136" spans="1:52" ht="15.75" x14ac:dyDescent="0.25">
      <c r="A136" s="1"/>
      <c r="B136" s="1"/>
      <c r="C136" s="1"/>
      <c r="D136" s="1"/>
      <c r="E136" s="1"/>
      <c r="F136" s="68"/>
      <c r="G136" s="68"/>
      <c r="H136" s="68"/>
      <c r="I136" s="68"/>
      <c r="J136" s="68"/>
      <c r="K136" s="68"/>
      <c r="L136" s="68"/>
      <c r="M136" s="68"/>
      <c r="N136" s="68"/>
      <c r="O136" s="68"/>
      <c r="P136" s="68"/>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row>
    <row r="137" spans="1:52" ht="15.75" x14ac:dyDescent="0.25">
      <c r="A137" s="1"/>
      <c r="B137" s="1"/>
      <c r="C137" s="1"/>
      <c r="D137" s="1"/>
      <c r="E137" s="1"/>
      <c r="F137" s="68"/>
      <c r="G137" s="68"/>
      <c r="H137" s="68"/>
      <c r="I137" s="68"/>
      <c r="J137" s="68"/>
      <c r="K137" s="68"/>
      <c r="L137" s="68"/>
      <c r="M137" s="68"/>
      <c r="N137" s="68"/>
      <c r="O137" s="68"/>
      <c r="P137" s="68"/>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row>
    <row r="138" spans="1:52" ht="15.75" x14ac:dyDescent="0.25">
      <c r="A138" s="1"/>
      <c r="B138" s="1"/>
      <c r="C138" s="1"/>
      <c r="D138" s="1"/>
      <c r="E138" s="1"/>
      <c r="F138" s="68"/>
      <c r="G138" s="68"/>
      <c r="H138" s="68"/>
      <c r="I138" s="68"/>
      <c r="J138" s="68"/>
      <c r="K138" s="68"/>
      <c r="L138" s="68"/>
      <c r="M138" s="68"/>
      <c r="N138" s="68"/>
      <c r="O138" s="68"/>
      <c r="P138" s="68"/>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row>
    <row r="139" spans="1:52" ht="15.75" x14ac:dyDescent="0.25">
      <c r="A139" s="1"/>
      <c r="B139" s="1"/>
      <c r="C139" s="1"/>
      <c r="D139" s="1"/>
      <c r="E139" s="1"/>
      <c r="F139" s="68"/>
      <c r="G139" s="68"/>
      <c r="H139" s="68"/>
      <c r="I139" s="68"/>
      <c r="J139" s="68"/>
      <c r="K139" s="68"/>
      <c r="L139" s="68"/>
      <c r="M139" s="68"/>
      <c r="N139" s="68"/>
      <c r="O139" s="68"/>
      <c r="P139" s="68"/>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row>
    <row r="140" spans="1:52" ht="15.75" x14ac:dyDescent="0.25">
      <c r="A140" s="1"/>
      <c r="B140" s="1"/>
      <c r="C140" s="1"/>
      <c r="D140" s="1"/>
      <c r="E140" s="1"/>
      <c r="F140" s="68"/>
      <c r="G140" s="68"/>
      <c r="H140" s="68"/>
      <c r="I140" s="68"/>
      <c r="J140" s="68"/>
      <c r="K140" s="68"/>
      <c r="L140" s="68"/>
      <c r="M140" s="68"/>
      <c r="N140" s="68"/>
      <c r="O140" s="68"/>
      <c r="P140" s="68"/>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row>
    <row r="141" spans="1:52" ht="15.75" x14ac:dyDescent="0.25">
      <c r="A141" s="1"/>
      <c r="B141" s="1"/>
      <c r="C141" s="1"/>
      <c r="D141" s="1"/>
      <c r="E141" s="1"/>
      <c r="F141" s="68"/>
      <c r="G141" s="68"/>
      <c r="H141" s="68"/>
      <c r="I141" s="68"/>
      <c r="J141" s="68"/>
      <c r="K141" s="68"/>
      <c r="L141" s="68"/>
      <c r="M141" s="68"/>
      <c r="N141" s="68"/>
      <c r="O141" s="68"/>
      <c r="P141" s="68"/>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row>
    <row r="142" spans="1:52" ht="15.75" x14ac:dyDescent="0.25">
      <c r="A142" s="1"/>
      <c r="B142" s="1"/>
      <c r="C142" s="1"/>
      <c r="D142" s="1"/>
      <c r="E142" s="1"/>
      <c r="F142" s="68"/>
      <c r="G142" s="68"/>
      <c r="H142" s="68"/>
      <c r="I142" s="68"/>
      <c r="J142" s="68"/>
      <c r="K142" s="68"/>
      <c r="L142" s="68"/>
      <c r="M142" s="68"/>
      <c r="N142" s="68"/>
      <c r="O142" s="68"/>
      <c r="P142" s="68"/>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row>
    <row r="143" spans="1:52" ht="15.75" x14ac:dyDescent="0.25">
      <c r="A143" s="1"/>
      <c r="B143" s="1"/>
      <c r="C143" s="1"/>
      <c r="D143" s="1"/>
      <c r="E143" s="1"/>
      <c r="F143" s="68"/>
      <c r="G143" s="68"/>
      <c r="H143" s="68"/>
      <c r="I143" s="68"/>
      <c r="J143" s="68"/>
      <c r="K143" s="68"/>
      <c r="L143" s="68"/>
      <c r="M143" s="68"/>
      <c r="N143" s="68"/>
      <c r="O143" s="68"/>
      <c r="P143" s="68"/>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row>
    <row r="144" spans="1:52" ht="15.75" x14ac:dyDescent="0.25">
      <c r="A144" s="1"/>
      <c r="B144" s="1"/>
      <c r="C144" s="1"/>
      <c r="D144" s="1"/>
      <c r="E144" s="1"/>
      <c r="F144" s="68"/>
      <c r="G144" s="68"/>
      <c r="H144" s="68"/>
      <c r="I144" s="68"/>
      <c r="J144" s="68"/>
      <c r="K144" s="68"/>
      <c r="L144" s="68"/>
      <c r="M144" s="68"/>
      <c r="N144" s="68"/>
      <c r="O144" s="68"/>
      <c r="P144" s="68"/>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row>
    <row r="145" spans="1:52" ht="15.75" x14ac:dyDescent="0.25">
      <c r="A145" s="1"/>
      <c r="B145" s="1"/>
      <c r="C145" s="1"/>
      <c r="D145" s="1"/>
      <c r="E145" s="1"/>
      <c r="F145" s="68"/>
      <c r="G145" s="68"/>
      <c r="H145" s="68"/>
      <c r="I145" s="68"/>
      <c r="J145" s="68"/>
      <c r="K145" s="68"/>
      <c r="L145" s="68"/>
      <c r="M145" s="68"/>
      <c r="N145" s="68"/>
      <c r="O145" s="68"/>
      <c r="P145" s="68"/>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row>
    <row r="146" spans="1:52" ht="15.75" x14ac:dyDescent="0.25">
      <c r="A146" s="1"/>
      <c r="B146" s="1"/>
      <c r="C146" s="1"/>
      <c r="D146" s="1"/>
      <c r="E146" s="1"/>
      <c r="F146" s="68"/>
      <c r="G146" s="68"/>
      <c r="H146" s="68"/>
      <c r="I146" s="68"/>
      <c r="J146" s="68"/>
      <c r="K146" s="68"/>
      <c r="L146" s="68"/>
      <c r="M146" s="68"/>
      <c r="N146" s="68"/>
      <c r="O146" s="68"/>
      <c r="P146" s="68"/>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row>
    <row r="147" spans="1:52" ht="15.75" x14ac:dyDescent="0.25">
      <c r="A147" s="1"/>
      <c r="B147" s="1"/>
      <c r="C147" s="1"/>
      <c r="D147" s="1"/>
      <c r="E147" s="1"/>
      <c r="F147" s="68"/>
      <c r="G147" s="68"/>
      <c r="H147" s="68"/>
      <c r="I147" s="68"/>
      <c r="J147" s="68"/>
      <c r="K147" s="68"/>
      <c r="L147" s="68"/>
      <c r="M147" s="68"/>
      <c r="N147" s="68"/>
      <c r="O147" s="68"/>
      <c r="P147" s="68"/>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row>
    <row r="148" spans="1:52" ht="15.75" x14ac:dyDescent="0.25">
      <c r="A148" s="1"/>
      <c r="B148" s="1"/>
      <c r="C148" s="1"/>
      <c r="D148" s="1"/>
      <c r="E148" s="1"/>
      <c r="F148" s="68"/>
      <c r="G148" s="68"/>
      <c r="H148" s="68"/>
      <c r="I148" s="68"/>
      <c r="J148" s="68"/>
      <c r="K148" s="68"/>
      <c r="L148" s="68"/>
      <c r="M148" s="68"/>
      <c r="N148" s="68"/>
      <c r="O148" s="68"/>
      <c r="P148" s="68"/>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row>
    <row r="149" spans="1:52" ht="15.75" x14ac:dyDescent="0.25">
      <c r="A149" s="1"/>
      <c r="B149" s="1"/>
      <c r="C149" s="1"/>
      <c r="D149" s="1"/>
      <c r="E149" s="1"/>
      <c r="F149" s="68"/>
      <c r="G149" s="68"/>
      <c r="H149" s="68"/>
      <c r="I149" s="68"/>
      <c r="J149" s="68"/>
      <c r="K149" s="68"/>
      <c r="L149" s="68"/>
      <c r="M149" s="68"/>
      <c r="N149" s="68"/>
      <c r="O149" s="68"/>
      <c r="P149" s="68"/>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row>
    <row r="150" spans="1:52" ht="15.75" x14ac:dyDescent="0.25">
      <c r="A150" s="1"/>
      <c r="B150" s="1"/>
      <c r="C150" s="1"/>
      <c r="D150" s="1"/>
      <c r="E150" s="1"/>
      <c r="F150" s="68"/>
      <c r="G150" s="68"/>
      <c r="H150" s="68"/>
      <c r="I150" s="68"/>
      <c r="J150" s="68"/>
      <c r="K150" s="68"/>
      <c r="L150" s="68"/>
      <c r="M150" s="68"/>
      <c r="N150" s="68"/>
      <c r="O150" s="68"/>
      <c r="P150" s="68"/>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row>
    <row r="151" spans="1:52" ht="15.75" x14ac:dyDescent="0.25">
      <c r="A151" s="1"/>
      <c r="B151" s="1"/>
      <c r="C151" s="1"/>
      <c r="D151" s="1"/>
      <c r="E151" s="1"/>
      <c r="F151" s="68"/>
      <c r="G151" s="68"/>
      <c r="H151" s="68"/>
      <c r="I151" s="68"/>
      <c r="J151" s="68"/>
      <c r="K151" s="68"/>
      <c r="L151" s="68"/>
      <c r="M151" s="68"/>
      <c r="N151" s="68"/>
      <c r="O151" s="68"/>
      <c r="P151" s="68"/>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row>
    <row r="152" spans="1:52" ht="15.75" x14ac:dyDescent="0.25">
      <c r="A152" s="1"/>
      <c r="B152" s="1"/>
      <c r="C152" s="1"/>
      <c r="D152" s="1"/>
      <c r="E152" s="1"/>
      <c r="F152" s="68"/>
      <c r="G152" s="68"/>
      <c r="H152" s="68"/>
      <c r="I152" s="68"/>
      <c r="J152" s="68"/>
      <c r="K152" s="68"/>
      <c r="L152" s="68"/>
      <c r="M152" s="68"/>
      <c r="N152" s="68"/>
      <c r="O152" s="68"/>
      <c r="P152" s="68"/>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row>
    <row r="153" spans="1:52" ht="15.75" x14ac:dyDescent="0.25">
      <c r="A153" s="1"/>
      <c r="B153" s="1"/>
      <c r="C153" s="1"/>
      <c r="D153" s="1"/>
      <c r="E153" s="1"/>
      <c r="F153" s="68"/>
      <c r="G153" s="68"/>
      <c r="H153" s="68"/>
      <c r="I153" s="68"/>
      <c r="J153" s="68"/>
      <c r="K153" s="68"/>
      <c r="L153" s="68"/>
      <c r="M153" s="68"/>
      <c r="N153" s="68"/>
      <c r="O153" s="68"/>
      <c r="P153" s="68"/>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row>
    <row r="154" spans="1:52" ht="15.75" x14ac:dyDescent="0.25">
      <c r="A154" s="1"/>
      <c r="B154" s="1"/>
      <c r="C154" s="1"/>
      <c r="D154" s="1"/>
      <c r="E154" s="1"/>
      <c r="F154" s="68"/>
      <c r="G154" s="68"/>
      <c r="H154" s="68"/>
      <c r="I154" s="68"/>
      <c r="J154" s="68"/>
      <c r="K154" s="68"/>
      <c r="L154" s="68"/>
      <c r="M154" s="68"/>
      <c r="N154" s="68"/>
      <c r="O154" s="68"/>
      <c r="P154" s="68"/>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row>
    <row r="155" spans="1:52" ht="15.75" x14ac:dyDescent="0.25">
      <c r="A155" s="1"/>
      <c r="B155" s="1"/>
      <c r="C155" s="1"/>
      <c r="D155" s="1"/>
      <c r="E155" s="1"/>
      <c r="F155" s="68"/>
      <c r="G155" s="68"/>
      <c r="H155" s="68"/>
      <c r="I155" s="68"/>
      <c r="J155" s="68"/>
      <c r="K155" s="68"/>
      <c r="L155" s="68"/>
      <c r="M155" s="68"/>
      <c r="N155" s="68"/>
      <c r="O155" s="68"/>
      <c r="P155" s="68"/>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row>
    <row r="156" spans="1:52" ht="15.75" x14ac:dyDescent="0.25">
      <c r="A156" s="1"/>
      <c r="B156" s="1"/>
      <c r="C156" s="1"/>
      <c r="D156" s="1"/>
      <c r="E156" s="1"/>
      <c r="F156" s="68"/>
      <c r="G156" s="68"/>
      <c r="H156" s="68"/>
      <c r="I156" s="68"/>
      <c r="J156" s="68"/>
      <c r="K156" s="68"/>
      <c r="L156" s="68"/>
      <c r="M156" s="68"/>
      <c r="N156" s="68"/>
      <c r="O156" s="68"/>
      <c r="P156" s="68"/>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row>
    <row r="157" spans="1:52" ht="15.75" x14ac:dyDescent="0.25">
      <c r="A157" s="1"/>
      <c r="B157" s="1"/>
      <c r="C157" s="1"/>
      <c r="D157" s="1"/>
      <c r="E157" s="1"/>
      <c r="F157" s="68"/>
      <c r="G157" s="68"/>
      <c r="H157" s="68"/>
      <c r="I157" s="68"/>
      <c r="J157" s="68"/>
      <c r="K157" s="68"/>
      <c r="L157" s="68"/>
      <c r="M157" s="68"/>
      <c r="N157" s="68"/>
      <c r="O157" s="68"/>
      <c r="P157" s="68"/>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row>
    <row r="158" spans="1:52" ht="15.75" x14ac:dyDescent="0.25">
      <c r="A158" s="1"/>
      <c r="B158" s="1"/>
      <c r="C158" s="1"/>
      <c r="D158" s="1"/>
      <c r="E158" s="1"/>
      <c r="F158" s="68"/>
      <c r="G158" s="68"/>
      <c r="H158" s="68"/>
      <c r="I158" s="68"/>
      <c r="J158" s="68"/>
      <c r="K158" s="68"/>
      <c r="L158" s="68"/>
      <c r="M158" s="68"/>
      <c r="N158" s="68"/>
      <c r="O158" s="68"/>
      <c r="P158" s="68"/>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row>
    <row r="159" spans="1:52" ht="15.75" x14ac:dyDescent="0.25">
      <c r="A159" s="1"/>
      <c r="B159" s="1"/>
      <c r="C159" s="1"/>
      <c r="D159" s="1"/>
      <c r="E159" s="1"/>
      <c r="F159" s="68"/>
      <c r="G159" s="68"/>
      <c r="H159" s="68"/>
      <c r="I159" s="68"/>
      <c r="J159" s="68"/>
      <c r="K159" s="68"/>
      <c r="L159" s="68"/>
      <c r="M159" s="68"/>
      <c r="N159" s="68"/>
      <c r="O159" s="68"/>
      <c r="P159" s="68"/>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row>
    <row r="160" spans="1:52" ht="15.75" x14ac:dyDescent="0.25">
      <c r="A160" s="1"/>
      <c r="B160" s="1"/>
      <c r="C160" s="1"/>
      <c r="D160" s="1"/>
      <c r="E160" s="1"/>
      <c r="F160" s="68"/>
      <c r="G160" s="68"/>
      <c r="H160" s="68"/>
      <c r="I160" s="68"/>
      <c r="J160" s="68"/>
      <c r="K160" s="68"/>
      <c r="L160" s="68"/>
      <c r="M160" s="68"/>
      <c r="N160" s="68"/>
      <c r="O160" s="68"/>
      <c r="P160" s="68"/>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row>
    <row r="161" spans="1:52" ht="15.75" x14ac:dyDescent="0.25">
      <c r="A161" s="1"/>
      <c r="B161" s="1"/>
      <c r="C161" s="1"/>
      <c r="D161" s="1"/>
      <c r="E161" s="1"/>
      <c r="F161" s="68"/>
      <c r="G161" s="68"/>
      <c r="H161" s="68"/>
      <c r="I161" s="68"/>
      <c r="J161" s="68"/>
      <c r="K161" s="68"/>
      <c r="L161" s="68"/>
      <c r="M161" s="68"/>
      <c r="N161" s="68"/>
      <c r="O161" s="68"/>
      <c r="P161" s="68"/>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row>
    <row r="162" spans="1:52" ht="15.75" x14ac:dyDescent="0.25">
      <c r="A162" s="1"/>
      <c r="B162" s="1"/>
      <c r="C162" s="1"/>
      <c r="D162" s="1"/>
      <c r="E162" s="1"/>
      <c r="F162" s="68"/>
      <c r="G162" s="68"/>
      <c r="H162" s="68"/>
      <c r="I162" s="68"/>
      <c r="J162" s="68"/>
      <c r="K162" s="68"/>
      <c r="L162" s="68"/>
      <c r="M162" s="68"/>
      <c r="N162" s="68"/>
      <c r="O162" s="68"/>
      <c r="P162" s="68"/>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row>
    <row r="163" spans="1:52" ht="15.75" x14ac:dyDescent="0.25">
      <c r="A163" s="1"/>
      <c r="B163" s="1"/>
      <c r="C163" s="1"/>
      <c r="D163" s="1"/>
      <c r="E163" s="1"/>
      <c r="F163" s="68"/>
      <c r="G163" s="68"/>
      <c r="H163" s="68"/>
      <c r="I163" s="68"/>
      <c r="J163" s="68"/>
      <c r="K163" s="68"/>
      <c r="L163" s="68"/>
      <c r="M163" s="68"/>
      <c r="N163" s="68"/>
      <c r="O163" s="68"/>
      <c r="P163" s="68"/>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row>
    <row r="164" spans="1:52" ht="15.75" x14ac:dyDescent="0.25">
      <c r="A164" s="1"/>
      <c r="B164" s="1"/>
      <c r="C164" s="1"/>
      <c r="D164" s="1"/>
      <c r="E164" s="1"/>
      <c r="F164" s="68"/>
      <c r="G164" s="68"/>
      <c r="H164" s="68"/>
      <c r="I164" s="68"/>
      <c r="J164" s="68"/>
      <c r="K164" s="68"/>
      <c r="L164" s="68"/>
      <c r="M164" s="68"/>
      <c r="N164" s="68"/>
      <c r="O164" s="68"/>
      <c r="P164" s="68"/>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row>
    <row r="165" spans="1:52" ht="15.75" x14ac:dyDescent="0.25">
      <c r="A165" s="1"/>
      <c r="B165" s="1"/>
      <c r="C165" s="1"/>
      <c r="D165" s="1"/>
      <c r="E165" s="1"/>
      <c r="F165" s="68"/>
      <c r="G165" s="68"/>
      <c r="H165" s="68"/>
      <c r="I165" s="68"/>
      <c r="J165" s="68"/>
      <c r="K165" s="68"/>
      <c r="L165" s="68"/>
      <c r="M165" s="68"/>
      <c r="N165" s="68"/>
      <c r="O165" s="68"/>
      <c r="P165" s="68"/>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row>
    <row r="166" spans="1:52" ht="15.75" x14ac:dyDescent="0.25">
      <c r="A166" s="1"/>
      <c r="B166" s="1"/>
      <c r="C166" s="1"/>
      <c r="D166" s="1"/>
      <c r="E166" s="1"/>
      <c r="F166" s="68"/>
      <c r="G166" s="68"/>
      <c r="H166" s="68"/>
      <c r="I166" s="68"/>
      <c r="J166" s="68"/>
      <c r="K166" s="68"/>
      <c r="L166" s="68"/>
      <c r="M166" s="68"/>
      <c r="N166" s="68"/>
      <c r="O166" s="68"/>
      <c r="P166" s="68"/>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row>
    <row r="167" spans="1:52" ht="15.75" x14ac:dyDescent="0.25">
      <c r="A167" s="1"/>
      <c r="B167" s="1"/>
      <c r="C167" s="1"/>
      <c r="D167" s="1"/>
      <c r="E167" s="1"/>
      <c r="F167" s="68"/>
      <c r="G167" s="68"/>
      <c r="H167" s="68"/>
      <c r="I167" s="68"/>
      <c r="J167" s="68"/>
      <c r="K167" s="68"/>
      <c r="L167" s="68"/>
      <c r="M167" s="68"/>
      <c r="N167" s="68"/>
      <c r="O167" s="68"/>
      <c r="P167" s="68"/>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row>
    <row r="168" spans="1:52" ht="15.75" x14ac:dyDescent="0.25">
      <c r="A168" s="1"/>
      <c r="B168" s="1"/>
      <c r="C168" s="1"/>
      <c r="D168" s="1"/>
      <c r="E168" s="1"/>
      <c r="F168" s="68"/>
      <c r="G168" s="68"/>
      <c r="H168" s="68"/>
      <c r="I168" s="68"/>
      <c r="J168" s="68"/>
      <c r="K168" s="68"/>
      <c r="L168" s="68"/>
      <c r="M168" s="68"/>
      <c r="N168" s="68"/>
      <c r="O168" s="68"/>
      <c r="P168" s="68"/>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row>
    <row r="169" spans="1:52" ht="15.75" x14ac:dyDescent="0.25">
      <c r="A169" s="1"/>
      <c r="B169" s="1"/>
      <c r="C169" s="1"/>
      <c r="D169" s="1"/>
      <c r="E169" s="1"/>
      <c r="F169" s="68"/>
      <c r="G169" s="68"/>
      <c r="H169" s="68"/>
      <c r="I169" s="68"/>
      <c r="J169" s="68"/>
      <c r="K169" s="68"/>
      <c r="L169" s="68"/>
      <c r="M169" s="68"/>
      <c r="N169" s="68"/>
      <c r="O169" s="68"/>
      <c r="P169" s="68"/>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row>
    <row r="170" spans="1:52" ht="15.75" x14ac:dyDescent="0.25">
      <c r="A170" s="1"/>
      <c r="B170" s="1"/>
      <c r="C170" s="1"/>
      <c r="D170" s="1"/>
      <c r="E170" s="1"/>
      <c r="F170" s="68"/>
      <c r="G170" s="68"/>
      <c r="H170" s="68"/>
      <c r="I170" s="68"/>
      <c r="J170" s="68"/>
      <c r="K170" s="68"/>
      <c r="L170" s="68"/>
      <c r="M170" s="68"/>
      <c r="N170" s="68"/>
      <c r="O170" s="68"/>
      <c r="P170" s="68"/>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row>
    <row r="171" spans="1:52" ht="15.75" x14ac:dyDescent="0.25">
      <c r="A171" s="1"/>
      <c r="B171" s="1"/>
      <c r="C171" s="1"/>
      <c r="D171" s="1"/>
      <c r="E171" s="1"/>
      <c r="F171" s="68"/>
      <c r="G171" s="68"/>
      <c r="H171" s="68"/>
      <c r="I171" s="68"/>
      <c r="J171" s="68"/>
      <c r="K171" s="68"/>
      <c r="L171" s="68"/>
      <c r="M171" s="68"/>
      <c r="N171" s="68"/>
      <c r="O171" s="68"/>
      <c r="P171" s="68"/>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row>
    <row r="172" spans="1:52" ht="15.75" x14ac:dyDescent="0.25">
      <c r="A172" s="1"/>
      <c r="B172" s="1"/>
      <c r="C172" s="1"/>
      <c r="D172" s="1"/>
      <c r="E172" s="1"/>
      <c r="F172" s="68"/>
      <c r="G172" s="68"/>
      <c r="H172" s="68"/>
      <c r="I172" s="68"/>
      <c r="J172" s="68"/>
      <c r="K172" s="68"/>
      <c r="L172" s="68"/>
      <c r="M172" s="68"/>
      <c r="N172" s="68"/>
      <c r="O172" s="68"/>
      <c r="P172" s="68"/>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row>
    <row r="173" spans="1:52" ht="15.75" x14ac:dyDescent="0.25">
      <c r="A173" s="1"/>
      <c r="B173" s="1"/>
      <c r="C173" s="1"/>
      <c r="D173" s="1"/>
      <c r="E173" s="1"/>
      <c r="F173" s="68"/>
      <c r="G173" s="68"/>
      <c r="H173" s="68"/>
      <c r="I173" s="68"/>
      <c r="J173" s="68"/>
      <c r="K173" s="68"/>
      <c r="L173" s="68"/>
      <c r="M173" s="68"/>
      <c r="N173" s="68"/>
      <c r="O173" s="68"/>
      <c r="P173" s="68"/>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row>
    <row r="174" spans="1:52" ht="15.75" x14ac:dyDescent="0.25">
      <c r="A174" s="1"/>
      <c r="B174" s="1"/>
      <c r="C174" s="1"/>
      <c r="D174" s="1"/>
      <c r="E174" s="1"/>
      <c r="F174" s="68"/>
      <c r="G174" s="68"/>
      <c r="H174" s="68"/>
      <c r="I174" s="68"/>
      <c r="J174" s="68"/>
      <c r="K174" s="68"/>
      <c r="L174" s="68"/>
      <c r="M174" s="68"/>
      <c r="N174" s="68"/>
      <c r="O174" s="68"/>
      <c r="P174" s="68"/>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row>
    <row r="175" spans="1:52" ht="15.75" x14ac:dyDescent="0.25">
      <c r="A175" s="1"/>
      <c r="B175" s="1"/>
      <c r="C175" s="1"/>
      <c r="D175" s="1"/>
      <c r="E175" s="1"/>
      <c r="F175" s="68"/>
      <c r="G175" s="68"/>
      <c r="H175" s="68"/>
      <c r="I175" s="68"/>
      <c r="J175" s="68"/>
      <c r="K175" s="68"/>
      <c r="L175" s="68"/>
      <c r="M175" s="68"/>
      <c r="N175" s="68"/>
      <c r="O175" s="68"/>
      <c r="P175" s="68"/>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row>
    <row r="176" spans="1:52" ht="15.75" x14ac:dyDescent="0.25">
      <c r="A176" s="1"/>
      <c r="B176" s="1"/>
      <c r="C176" s="1"/>
      <c r="D176" s="1"/>
      <c r="E176" s="1"/>
      <c r="F176" s="68"/>
      <c r="G176" s="68"/>
      <c r="H176" s="68"/>
      <c r="I176" s="68"/>
      <c r="J176" s="68"/>
      <c r="K176" s="68"/>
      <c r="L176" s="68"/>
      <c r="M176" s="68"/>
      <c r="N176" s="68"/>
      <c r="O176" s="68"/>
      <c r="P176" s="68"/>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row>
    <row r="177" spans="1:52" ht="15.75" x14ac:dyDescent="0.25">
      <c r="A177" s="1"/>
      <c r="B177" s="1"/>
      <c r="C177" s="1"/>
      <c r="D177" s="1"/>
      <c r="E177" s="1"/>
      <c r="F177" s="68"/>
      <c r="G177" s="68"/>
      <c r="H177" s="68"/>
      <c r="I177" s="68"/>
      <c r="J177" s="68"/>
      <c r="K177" s="68"/>
      <c r="L177" s="68"/>
      <c r="M177" s="68"/>
      <c r="N177" s="68"/>
      <c r="O177" s="68"/>
      <c r="P177" s="68"/>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row>
    <row r="178" spans="1:52" ht="15.75" x14ac:dyDescent="0.25">
      <c r="A178" s="1"/>
      <c r="B178" s="1"/>
      <c r="C178" s="1"/>
      <c r="D178" s="1"/>
      <c r="E178" s="1"/>
      <c r="F178" s="68"/>
      <c r="G178" s="68"/>
      <c r="H178" s="68"/>
      <c r="I178" s="68"/>
      <c r="J178" s="68"/>
      <c r="K178" s="68"/>
      <c r="L178" s="68"/>
      <c r="M178" s="68"/>
      <c r="N178" s="68"/>
      <c r="O178" s="68"/>
      <c r="P178" s="68"/>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row>
    <row r="179" spans="1:52" ht="15.75" x14ac:dyDescent="0.25">
      <c r="A179" s="1"/>
      <c r="B179" s="1"/>
      <c r="C179" s="1"/>
      <c r="D179" s="1"/>
      <c r="E179" s="1"/>
      <c r="F179" s="68"/>
      <c r="G179" s="68"/>
      <c r="H179" s="68"/>
      <c r="I179" s="68"/>
      <c r="J179" s="68"/>
      <c r="K179" s="68"/>
      <c r="L179" s="68"/>
      <c r="M179" s="68"/>
      <c r="N179" s="68"/>
      <c r="O179" s="68"/>
      <c r="P179" s="68"/>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row>
    <row r="180" spans="1:52" ht="15.75" x14ac:dyDescent="0.25">
      <c r="A180" s="1"/>
      <c r="B180" s="1"/>
      <c r="C180" s="1"/>
      <c r="D180" s="1"/>
      <c r="E180" s="1"/>
      <c r="F180" s="68"/>
      <c r="G180" s="68"/>
      <c r="H180" s="68"/>
      <c r="I180" s="68"/>
      <c r="J180" s="68"/>
      <c r="K180" s="68"/>
      <c r="L180" s="68"/>
      <c r="M180" s="68"/>
      <c r="N180" s="68"/>
      <c r="O180" s="68"/>
      <c r="P180" s="68"/>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row>
    <row r="181" spans="1:52" ht="15.75" x14ac:dyDescent="0.25">
      <c r="A181" s="1"/>
      <c r="B181" s="1"/>
      <c r="C181" s="1"/>
      <c r="D181" s="1"/>
      <c r="E181" s="1"/>
      <c r="F181" s="68"/>
      <c r="G181" s="68"/>
      <c r="H181" s="68"/>
      <c r="I181" s="68"/>
      <c r="J181" s="68"/>
      <c r="K181" s="68"/>
      <c r="L181" s="68"/>
      <c r="M181" s="68"/>
      <c r="N181" s="68"/>
      <c r="O181" s="68"/>
      <c r="P181" s="68"/>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row>
    <row r="182" spans="1:52" ht="15.75" x14ac:dyDescent="0.25">
      <c r="A182" s="1"/>
      <c r="B182" s="1"/>
      <c r="C182" s="1"/>
      <c r="D182" s="1"/>
      <c r="E182" s="1"/>
      <c r="F182" s="68"/>
      <c r="G182" s="68"/>
      <c r="H182" s="68"/>
      <c r="I182" s="68"/>
      <c r="J182" s="68"/>
      <c r="K182" s="68"/>
      <c r="L182" s="68"/>
      <c r="M182" s="68"/>
      <c r="N182" s="68"/>
      <c r="O182" s="68"/>
      <c r="P182" s="68"/>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row>
    <row r="183" spans="1:52" ht="15.75" x14ac:dyDescent="0.25">
      <c r="A183" s="1"/>
      <c r="B183" s="1"/>
      <c r="C183" s="1"/>
      <c r="D183" s="1"/>
      <c r="E183" s="1"/>
      <c r="F183" s="68"/>
      <c r="G183" s="68"/>
      <c r="H183" s="68"/>
      <c r="I183" s="68"/>
      <c r="J183" s="68"/>
      <c r="K183" s="68"/>
      <c r="L183" s="68"/>
      <c r="M183" s="68"/>
      <c r="N183" s="68"/>
      <c r="O183" s="68"/>
      <c r="P183" s="68"/>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row>
    <row r="184" spans="1:52" ht="15.75" x14ac:dyDescent="0.25">
      <c r="A184" s="1"/>
      <c r="B184" s="1"/>
      <c r="C184" s="1"/>
      <c r="D184" s="1"/>
      <c r="E184" s="1"/>
      <c r="F184" s="68"/>
      <c r="G184" s="68"/>
      <c r="H184" s="68"/>
      <c r="I184" s="68"/>
      <c r="J184" s="68"/>
      <c r="K184" s="68"/>
      <c r="L184" s="68"/>
      <c r="M184" s="68"/>
      <c r="N184" s="68"/>
      <c r="O184" s="68"/>
      <c r="P184" s="68"/>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row>
    <row r="185" spans="1:52" ht="15.75" x14ac:dyDescent="0.25">
      <c r="A185" s="1"/>
      <c r="B185" s="1"/>
      <c r="C185" s="1"/>
      <c r="D185" s="1"/>
      <c r="E185" s="1"/>
      <c r="F185" s="68"/>
      <c r="G185" s="68"/>
      <c r="H185" s="68"/>
      <c r="I185" s="68"/>
      <c r="J185" s="68"/>
      <c r="K185" s="68"/>
      <c r="L185" s="68"/>
      <c r="M185" s="68"/>
      <c r="N185" s="68"/>
      <c r="O185" s="68"/>
      <c r="P185" s="68"/>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row>
    <row r="186" spans="1:52" ht="15.75" x14ac:dyDescent="0.25">
      <c r="A186" s="1"/>
      <c r="B186" s="1"/>
      <c r="C186" s="1"/>
      <c r="D186" s="1"/>
      <c r="E186" s="1"/>
      <c r="F186" s="68"/>
      <c r="G186" s="68"/>
      <c r="H186" s="68"/>
      <c r="I186" s="68"/>
      <c r="J186" s="68"/>
      <c r="K186" s="68"/>
      <c r="L186" s="68"/>
      <c r="M186" s="68"/>
      <c r="N186" s="68"/>
      <c r="O186" s="68"/>
      <c r="P186" s="68"/>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row>
    <row r="187" spans="1:52" ht="15.75" x14ac:dyDescent="0.25">
      <c r="A187" s="1"/>
      <c r="B187" s="1"/>
      <c r="C187" s="1"/>
      <c r="D187" s="1"/>
      <c r="E187" s="1"/>
      <c r="F187" s="68"/>
      <c r="G187" s="68"/>
      <c r="H187" s="68"/>
      <c r="I187" s="68"/>
      <c r="J187" s="68"/>
      <c r="K187" s="68"/>
      <c r="L187" s="68"/>
      <c r="M187" s="68"/>
      <c r="N187" s="68"/>
      <c r="O187" s="68"/>
      <c r="P187" s="68"/>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row>
    <row r="188" spans="1:52" ht="15.75" x14ac:dyDescent="0.25">
      <c r="A188" s="1"/>
      <c r="B188" s="1"/>
      <c r="C188" s="1"/>
      <c r="D188" s="1"/>
      <c r="E188" s="1"/>
      <c r="F188" s="68"/>
      <c r="G188" s="68"/>
      <c r="H188" s="68"/>
      <c r="I188" s="68"/>
      <c r="J188" s="68"/>
      <c r="K188" s="68"/>
      <c r="L188" s="68"/>
      <c r="M188" s="68"/>
      <c r="N188" s="68"/>
      <c r="O188" s="68"/>
      <c r="P188" s="68"/>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row>
    <row r="189" spans="1:52" ht="15.75" x14ac:dyDescent="0.25">
      <c r="A189" s="1"/>
      <c r="B189" s="1"/>
      <c r="C189" s="1"/>
      <c r="D189" s="1"/>
      <c r="E189" s="1"/>
      <c r="F189" s="68"/>
      <c r="G189" s="68"/>
      <c r="H189" s="68"/>
      <c r="I189" s="68"/>
      <c r="J189" s="68"/>
      <c r="K189" s="68"/>
      <c r="L189" s="68"/>
      <c r="M189" s="68"/>
      <c r="N189" s="68"/>
      <c r="O189" s="68"/>
      <c r="P189" s="68"/>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row>
    <row r="190" spans="1:52" ht="15.75" x14ac:dyDescent="0.25">
      <c r="A190" s="1"/>
      <c r="B190" s="1"/>
      <c r="C190" s="1"/>
      <c r="D190" s="1"/>
      <c r="E190" s="1"/>
      <c r="F190" s="68"/>
      <c r="G190" s="68"/>
      <c r="H190" s="68"/>
      <c r="I190" s="68"/>
      <c r="J190" s="68"/>
      <c r="K190" s="68"/>
      <c r="L190" s="68"/>
      <c r="M190" s="68"/>
      <c r="N190" s="68"/>
      <c r="O190" s="68"/>
      <c r="P190" s="68"/>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row>
    <row r="191" spans="1:52" ht="15.75" x14ac:dyDescent="0.25">
      <c r="A191" s="1"/>
      <c r="B191" s="1"/>
      <c r="C191" s="1"/>
      <c r="D191" s="1"/>
      <c r="E191" s="1"/>
      <c r="F191" s="68"/>
      <c r="G191" s="68"/>
      <c r="H191" s="68"/>
      <c r="I191" s="68"/>
      <c r="J191" s="68"/>
      <c r="K191" s="68"/>
      <c r="L191" s="68"/>
      <c r="M191" s="68"/>
      <c r="N191" s="68"/>
      <c r="O191" s="68"/>
      <c r="P191" s="68"/>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row>
    <row r="192" spans="1:52" ht="15.75" x14ac:dyDescent="0.25">
      <c r="A192" s="1"/>
      <c r="B192" s="1"/>
      <c r="C192" s="1"/>
      <c r="D192" s="1"/>
      <c r="E192" s="1"/>
      <c r="F192" s="68"/>
      <c r="G192" s="68"/>
      <c r="H192" s="68"/>
      <c r="I192" s="68"/>
      <c r="J192" s="68"/>
      <c r="K192" s="68"/>
      <c r="L192" s="68"/>
      <c r="M192" s="68"/>
      <c r="N192" s="68"/>
      <c r="O192" s="68"/>
      <c r="P192" s="68"/>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row>
    <row r="193" spans="1:52" ht="15.75" x14ac:dyDescent="0.25">
      <c r="A193" s="1"/>
      <c r="B193" s="1"/>
      <c r="C193" s="1"/>
      <c r="D193" s="1"/>
      <c r="E193" s="1"/>
      <c r="F193" s="68"/>
      <c r="G193" s="68"/>
      <c r="H193" s="68"/>
      <c r="I193" s="68"/>
      <c r="J193" s="68"/>
      <c r="K193" s="68"/>
      <c r="L193" s="68"/>
      <c r="M193" s="68"/>
      <c r="N193" s="68"/>
      <c r="O193" s="68"/>
      <c r="P193" s="68"/>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row>
    <row r="194" spans="1:52" ht="15.75" x14ac:dyDescent="0.25">
      <c r="A194" s="1"/>
      <c r="B194" s="1"/>
      <c r="C194" s="1"/>
      <c r="D194" s="1"/>
      <c r="E194" s="1"/>
      <c r="F194" s="68"/>
      <c r="G194" s="68"/>
      <c r="H194" s="68"/>
      <c r="I194" s="68"/>
      <c r="J194" s="68"/>
      <c r="K194" s="68"/>
      <c r="L194" s="68"/>
      <c r="M194" s="68"/>
      <c r="N194" s="68"/>
      <c r="O194" s="68"/>
      <c r="P194" s="68"/>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row>
    <row r="195" spans="1:52" ht="15.75" x14ac:dyDescent="0.25">
      <c r="A195" s="1"/>
      <c r="B195" s="1"/>
      <c r="C195" s="1"/>
      <c r="D195" s="1"/>
      <c r="E195" s="1"/>
      <c r="F195" s="68"/>
      <c r="G195" s="68"/>
      <c r="H195" s="68"/>
      <c r="I195" s="68"/>
      <c r="J195" s="68"/>
      <c r="K195" s="68"/>
      <c r="L195" s="68"/>
      <c r="M195" s="68"/>
      <c r="N195" s="68"/>
      <c r="O195" s="68"/>
      <c r="P195" s="68"/>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row>
    <row r="196" spans="1:52" ht="15.75" x14ac:dyDescent="0.25">
      <c r="A196" s="1"/>
      <c r="B196" s="1"/>
      <c r="C196" s="1"/>
      <c r="D196" s="1"/>
      <c r="E196" s="1"/>
      <c r="F196" s="68"/>
      <c r="G196" s="68"/>
      <c r="H196" s="68"/>
      <c r="I196" s="68"/>
      <c r="J196" s="68"/>
      <c r="K196" s="68"/>
      <c r="L196" s="68"/>
      <c r="M196" s="68"/>
      <c r="N196" s="68"/>
      <c r="O196" s="68"/>
      <c r="P196" s="68"/>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row>
    <row r="197" spans="1:52" ht="15.75" x14ac:dyDescent="0.25">
      <c r="A197" s="1"/>
      <c r="B197" s="1"/>
      <c r="C197" s="1"/>
      <c r="D197" s="1"/>
      <c r="E197" s="1"/>
      <c r="F197" s="68"/>
      <c r="G197" s="68"/>
      <c r="H197" s="68"/>
      <c r="I197" s="68"/>
      <c r="J197" s="68"/>
      <c r="K197" s="68"/>
      <c r="L197" s="68"/>
      <c r="M197" s="68"/>
      <c r="N197" s="68"/>
      <c r="O197" s="68"/>
      <c r="P197" s="68"/>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row>
    <row r="198" spans="1:52" ht="15.75" x14ac:dyDescent="0.25">
      <c r="A198" s="1"/>
      <c r="B198" s="1"/>
      <c r="C198" s="1"/>
      <c r="D198" s="1"/>
      <c r="E198" s="1"/>
      <c r="F198" s="68"/>
      <c r="G198" s="68"/>
      <c r="H198" s="68"/>
      <c r="I198" s="68"/>
      <c r="J198" s="68"/>
      <c r="K198" s="68"/>
      <c r="L198" s="68"/>
      <c r="M198" s="68"/>
      <c r="N198" s="68"/>
      <c r="O198" s="68"/>
      <c r="P198" s="68"/>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row>
    <row r="199" spans="1:52" ht="15.75" x14ac:dyDescent="0.25">
      <c r="A199" s="1"/>
      <c r="B199" s="1"/>
      <c r="C199" s="1"/>
      <c r="D199" s="1"/>
      <c r="E199" s="1"/>
      <c r="F199" s="68"/>
      <c r="G199" s="68"/>
      <c r="H199" s="68"/>
      <c r="I199" s="68"/>
      <c r="J199" s="68"/>
      <c r="K199" s="68"/>
      <c r="L199" s="68"/>
      <c r="M199" s="68"/>
      <c r="N199" s="68"/>
      <c r="O199" s="68"/>
      <c r="P199" s="68"/>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row>
    <row r="200" spans="1:52" ht="15.75" x14ac:dyDescent="0.25">
      <c r="A200" s="1"/>
      <c r="B200" s="1"/>
      <c r="C200" s="1"/>
      <c r="D200" s="1"/>
      <c r="E200" s="1"/>
      <c r="F200" s="68"/>
      <c r="G200" s="68"/>
      <c r="H200" s="68"/>
      <c r="I200" s="68"/>
      <c r="J200" s="68"/>
      <c r="K200" s="68"/>
      <c r="L200" s="68"/>
      <c r="M200" s="68"/>
      <c r="N200" s="68"/>
      <c r="O200" s="68"/>
      <c r="P200" s="68"/>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row>
    <row r="201" spans="1:52" ht="15.75" x14ac:dyDescent="0.25">
      <c r="A201" s="1"/>
      <c r="B201" s="1"/>
      <c r="C201" s="1"/>
      <c r="D201" s="1"/>
      <c r="E201" s="1"/>
      <c r="F201" s="68"/>
      <c r="G201" s="68"/>
      <c r="H201" s="68"/>
      <c r="I201" s="68"/>
      <c r="J201" s="68"/>
      <c r="K201" s="68"/>
      <c r="L201" s="68"/>
      <c r="M201" s="68"/>
      <c r="N201" s="68"/>
      <c r="O201" s="68"/>
      <c r="P201" s="68"/>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row>
    <row r="202" spans="1:52" ht="15.75" x14ac:dyDescent="0.25">
      <c r="A202" s="1"/>
      <c r="B202" s="1"/>
      <c r="C202" s="1"/>
      <c r="D202" s="1"/>
      <c r="E202" s="1"/>
      <c r="F202" s="68"/>
      <c r="G202" s="68"/>
      <c r="H202" s="68"/>
      <c r="I202" s="68"/>
      <c r="J202" s="68"/>
      <c r="K202" s="68"/>
      <c r="L202" s="68"/>
      <c r="M202" s="68"/>
      <c r="N202" s="68"/>
      <c r="O202" s="68"/>
      <c r="P202" s="68"/>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row>
    <row r="203" spans="1:52" ht="15.75" x14ac:dyDescent="0.25">
      <c r="A203" s="1"/>
      <c r="B203" s="1"/>
      <c r="C203" s="1"/>
      <c r="D203" s="1"/>
      <c r="E203" s="1"/>
      <c r="F203" s="68"/>
      <c r="G203" s="68"/>
      <c r="H203" s="68"/>
      <c r="I203" s="68"/>
      <c r="J203" s="68"/>
      <c r="K203" s="68"/>
      <c r="L203" s="68"/>
      <c r="M203" s="68"/>
      <c r="N203" s="68"/>
      <c r="O203" s="68"/>
      <c r="P203" s="68"/>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row>
    <row r="204" spans="1:52" ht="15.75" x14ac:dyDescent="0.25">
      <c r="A204" s="1"/>
      <c r="B204" s="1"/>
      <c r="C204" s="1"/>
      <c r="D204" s="1"/>
      <c r="E204" s="1"/>
      <c r="F204" s="68"/>
      <c r="G204" s="68"/>
      <c r="H204" s="68"/>
      <c r="I204" s="68"/>
      <c r="J204" s="68"/>
      <c r="K204" s="68"/>
      <c r="L204" s="68"/>
      <c r="M204" s="68"/>
      <c r="N204" s="68"/>
      <c r="O204" s="68"/>
      <c r="P204" s="68"/>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row>
    <row r="205" spans="1:52" ht="15.75" x14ac:dyDescent="0.25">
      <c r="A205" s="1"/>
      <c r="B205" s="1"/>
      <c r="C205" s="1"/>
      <c r="D205" s="1"/>
      <c r="E205" s="1"/>
      <c r="F205" s="68"/>
      <c r="G205" s="68"/>
      <c r="H205" s="68"/>
      <c r="I205" s="68"/>
      <c r="J205" s="68"/>
      <c r="K205" s="68"/>
      <c r="L205" s="68"/>
      <c r="M205" s="68"/>
      <c r="N205" s="68"/>
      <c r="O205" s="68"/>
      <c r="P205" s="68"/>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row>
    <row r="206" spans="1:52" ht="15.75" x14ac:dyDescent="0.25">
      <c r="A206" s="1"/>
      <c r="B206" s="1"/>
      <c r="C206" s="1"/>
      <c r="D206" s="1"/>
      <c r="E206" s="1"/>
      <c r="F206" s="68"/>
      <c r="G206" s="68"/>
      <c r="H206" s="68"/>
      <c r="I206" s="68"/>
      <c r="J206" s="68"/>
      <c r="K206" s="68"/>
      <c r="L206" s="68"/>
      <c r="M206" s="68"/>
      <c r="N206" s="68"/>
      <c r="O206" s="68"/>
      <c r="P206" s="68"/>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row>
  </sheetData>
  <sheetProtection password="EB1A" sheet="1" objects="1" scenarios="1"/>
  <mergeCells count="26">
    <mergeCell ref="G81:I81"/>
    <mergeCell ref="I8:O9"/>
    <mergeCell ref="I7:O7"/>
    <mergeCell ref="B17:D17"/>
    <mergeCell ref="B2:D4"/>
    <mergeCell ref="B7:D7"/>
    <mergeCell ref="B9:D9"/>
    <mergeCell ref="B11:D11"/>
    <mergeCell ref="B13:D13"/>
    <mergeCell ref="B15:D15"/>
    <mergeCell ref="I47:K47"/>
    <mergeCell ref="I48:K48"/>
    <mergeCell ref="I49:K49"/>
    <mergeCell ref="I50:K50"/>
    <mergeCell ref="I51:K51"/>
    <mergeCell ref="G69:H69"/>
    <mergeCell ref="G70:H70"/>
    <mergeCell ref="I52:K52"/>
    <mergeCell ref="I56:K56"/>
    <mergeCell ref="G59:H59"/>
    <mergeCell ref="J59:K59"/>
    <mergeCell ref="G61:H61"/>
    <mergeCell ref="J61:K61"/>
    <mergeCell ref="I53:K53"/>
    <mergeCell ref="I54:K54"/>
    <mergeCell ref="I55:K55"/>
  </mergeCells>
  <hyperlinks>
    <hyperlink ref="B7:D7" location="Antecedentes!A1" display="Antecedentes"/>
    <hyperlink ref="B11:D11" location="'Informe Resultado'!A1" display="Informe de Resultado"/>
    <hyperlink ref="B13:D13" location="Datos!A1" display="Base de Datos"/>
    <hyperlink ref="B15:D15" location="Enlaces!A1" display="Enlaces Normativos"/>
    <hyperlink ref="B9:D9" location="'Introducción Datos'!A1" display="Introducción de Datos"/>
    <hyperlink ref="B2:D4" r:id="rId1" display="FORMATEC"/>
  </hyperlinks>
  <printOptions horizontalCentered="1"/>
  <pageMargins left="0.70866141732283472" right="0.70866141732283472" top="0.74803149606299213" bottom="0.74803149606299213" header="0.31496062992125984" footer="0.31496062992125984"/>
  <pageSetup paperSize="9" scale="58" orientation="portrait"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Z199"/>
  <sheetViews>
    <sheetView zoomScale="115" zoomScaleNormal="115" workbookViewId="0">
      <selection activeCell="J19" sqref="J19"/>
    </sheetView>
  </sheetViews>
  <sheetFormatPr baseColWidth="10" defaultRowHeight="15" x14ac:dyDescent="0.25"/>
  <cols>
    <col min="1" max="1" width="2.7109375" customWidth="1"/>
    <col min="2" max="4" width="12.7109375" customWidth="1"/>
    <col min="5" max="6" width="2.7109375" customWidth="1"/>
    <col min="7" max="7" width="26.42578125" customWidth="1"/>
  </cols>
  <sheetData>
    <row r="1" spans="1:18" x14ac:dyDescent="0.25">
      <c r="A1" s="1"/>
      <c r="B1" s="12"/>
      <c r="C1" s="12"/>
      <c r="D1" s="12"/>
      <c r="E1" s="14"/>
      <c r="F1" s="1"/>
      <c r="G1" s="1"/>
      <c r="H1" s="1"/>
      <c r="I1" s="1"/>
      <c r="J1" s="1"/>
      <c r="K1" s="1"/>
      <c r="L1" s="1"/>
      <c r="M1" s="1"/>
      <c r="N1" s="1"/>
      <c r="O1" s="1"/>
      <c r="P1" s="1"/>
      <c r="Q1" s="1"/>
      <c r="R1" s="1"/>
    </row>
    <row r="2" spans="1:18" ht="15" customHeight="1" x14ac:dyDescent="0.25">
      <c r="A2" s="12"/>
      <c r="B2" s="130" t="s">
        <v>0</v>
      </c>
      <c r="C2" s="130"/>
      <c r="D2" s="130"/>
      <c r="E2" s="14"/>
      <c r="F2" s="12"/>
      <c r="G2" s="12" t="s">
        <v>300</v>
      </c>
      <c r="H2" s="12"/>
      <c r="I2" s="12"/>
      <c r="J2" s="12"/>
      <c r="K2" s="12"/>
      <c r="L2" s="12"/>
      <c r="M2" s="12"/>
      <c r="N2" s="12"/>
      <c r="O2" s="12"/>
      <c r="P2" s="12"/>
      <c r="Q2" s="12"/>
      <c r="R2" s="12"/>
    </row>
    <row r="3" spans="1:18" ht="15" customHeight="1" x14ac:dyDescent="0.25">
      <c r="A3" s="12"/>
      <c r="B3" s="130"/>
      <c r="C3" s="130"/>
      <c r="D3" s="130"/>
      <c r="E3" s="14"/>
      <c r="F3" s="12"/>
      <c r="G3" s="12" t="s">
        <v>301</v>
      </c>
      <c r="H3" s="12"/>
      <c r="I3" s="12"/>
      <c r="J3" s="12"/>
      <c r="K3" s="12"/>
      <c r="L3" s="12"/>
      <c r="M3" s="12"/>
      <c r="N3" s="12"/>
      <c r="O3" s="12"/>
      <c r="P3" s="12"/>
      <c r="Q3" s="12"/>
      <c r="R3" s="12"/>
    </row>
    <row r="4" spans="1:18" ht="15" customHeight="1" x14ac:dyDescent="0.25">
      <c r="A4" s="12"/>
      <c r="B4" s="130"/>
      <c r="C4" s="130"/>
      <c r="D4" s="130"/>
      <c r="E4" s="14"/>
      <c r="F4" s="12"/>
      <c r="G4" s="12"/>
      <c r="H4" s="12"/>
      <c r="I4" s="12"/>
      <c r="J4" s="12"/>
      <c r="K4" s="12"/>
      <c r="L4" s="12"/>
      <c r="M4" s="12"/>
      <c r="N4" s="12"/>
      <c r="O4" s="12"/>
      <c r="P4" s="12"/>
      <c r="Q4" s="12"/>
      <c r="R4" s="12"/>
    </row>
    <row r="5" spans="1:18" x14ac:dyDescent="0.25">
      <c r="A5" s="13"/>
      <c r="B5" s="13"/>
      <c r="C5" s="13"/>
      <c r="D5" s="13"/>
      <c r="E5" s="15"/>
      <c r="F5" s="13"/>
      <c r="G5" s="13" t="s">
        <v>2</v>
      </c>
      <c r="H5" s="13"/>
      <c r="I5" s="13"/>
      <c r="J5" s="13"/>
      <c r="K5" s="13"/>
      <c r="L5" s="13"/>
      <c r="M5" s="13"/>
      <c r="N5" s="13"/>
      <c r="O5" s="13"/>
      <c r="P5" s="13"/>
      <c r="Q5" s="13"/>
      <c r="R5" s="13"/>
    </row>
    <row r="6" spans="1:18" ht="15.75" x14ac:dyDescent="0.25">
      <c r="A6" s="1"/>
      <c r="B6" s="45"/>
      <c r="C6" s="45"/>
      <c r="D6" s="45"/>
      <c r="E6" s="14"/>
      <c r="F6" s="2"/>
      <c r="G6" s="2"/>
      <c r="H6" s="2"/>
      <c r="I6" s="2"/>
      <c r="J6" s="2"/>
      <c r="K6" s="2"/>
      <c r="L6" s="2"/>
      <c r="M6" s="2"/>
      <c r="N6" s="2"/>
      <c r="O6" s="2"/>
      <c r="P6" s="2"/>
      <c r="Q6" s="2"/>
      <c r="R6" s="2"/>
    </row>
    <row r="7" spans="1:18" ht="15.75" x14ac:dyDescent="0.25">
      <c r="A7" s="43"/>
      <c r="B7" s="128" t="s">
        <v>146</v>
      </c>
      <c r="C7" s="128"/>
      <c r="D7" s="128"/>
      <c r="E7" s="44"/>
      <c r="F7" s="2"/>
      <c r="G7" s="2"/>
      <c r="H7" s="2"/>
      <c r="I7" s="2"/>
      <c r="J7" s="2"/>
      <c r="K7" s="2"/>
      <c r="L7" s="2"/>
      <c r="M7" s="2"/>
      <c r="N7" s="2"/>
      <c r="O7" s="2"/>
      <c r="P7" s="2"/>
      <c r="Q7" s="2"/>
      <c r="R7" s="2"/>
    </row>
    <row r="8" spans="1:18" ht="15.75" x14ac:dyDescent="0.25">
      <c r="A8" s="1"/>
      <c r="B8" s="46"/>
      <c r="C8" s="46"/>
      <c r="D8" s="46"/>
      <c r="E8" s="14"/>
      <c r="F8" s="2"/>
      <c r="G8" s="144" t="s">
        <v>19</v>
      </c>
      <c r="H8" s="144"/>
      <c r="I8" s="2"/>
      <c r="J8" s="2"/>
      <c r="K8" s="2"/>
      <c r="L8" s="2"/>
      <c r="M8" s="2"/>
      <c r="N8" s="2"/>
      <c r="O8" s="2"/>
      <c r="P8" s="2"/>
      <c r="Q8" s="2"/>
      <c r="R8" s="2"/>
    </row>
    <row r="9" spans="1:18" ht="15.75" x14ac:dyDescent="0.25">
      <c r="A9" s="1"/>
      <c r="B9" s="128" t="s">
        <v>145</v>
      </c>
      <c r="C9" s="128"/>
      <c r="D9" s="128"/>
      <c r="E9" s="14"/>
      <c r="F9" s="2"/>
      <c r="G9" s="145" t="s">
        <v>170</v>
      </c>
      <c r="H9" s="146"/>
      <c r="I9" s="146"/>
      <c r="J9" s="147"/>
      <c r="K9" s="2"/>
      <c r="L9" s="2"/>
      <c r="M9" s="2"/>
      <c r="N9" s="2"/>
      <c r="O9" s="2"/>
      <c r="P9" s="2"/>
      <c r="Q9" s="2"/>
      <c r="R9" s="2"/>
    </row>
    <row r="10" spans="1:18" ht="15.75" x14ac:dyDescent="0.25">
      <c r="A10" s="1"/>
      <c r="B10" s="46"/>
      <c r="C10" s="46"/>
      <c r="D10" s="46"/>
      <c r="E10" s="14"/>
      <c r="F10" s="59">
        <v>1</v>
      </c>
      <c r="G10" s="49" t="s">
        <v>23</v>
      </c>
      <c r="H10" s="50">
        <v>675</v>
      </c>
      <c r="I10" s="52" t="s">
        <v>308</v>
      </c>
      <c r="J10" s="53"/>
      <c r="K10" s="2"/>
      <c r="L10" s="2"/>
      <c r="M10" s="2"/>
      <c r="N10" s="2"/>
      <c r="O10" s="2"/>
      <c r="P10" s="2"/>
      <c r="Q10" s="2"/>
      <c r="R10" s="2"/>
    </row>
    <row r="11" spans="1:18" ht="15.75" x14ac:dyDescent="0.25">
      <c r="A11" s="1"/>
      <c r="B11" s="128" t="s">
        <v>147</v>
      </c>
      <c r="C11" s="128"/>
      <c r="D11" s="128"/>
      <c r="E11" s="14"/>
      <c r="F11" s="59">
        <v>2</v>
      </c>
      <c r="G11" s="49" t="s">
        <v>26</v>
      </c>
      <c r="H11" s="50">
        <v>1430</v>
      </c>
      <c r="I11" s="52" t="s">
        <v>309</v>
      </c>
      <c r="J11" s="53"/>
      <c r="K11" s="2"/>
      <c r="L11" s="2"/>
      <c r="M11" s="2"/>
      <c r="N11" s="2"/>
      <c r="O11" s="2"/>
      <c r="P11" s="2"/>
      <c r="Q11" s="2"/>
      <c r="R11" s="2"/>
    </row>
    <row r="12" spans="1:18" ht="15.75" x14ac:dyDescent="0.25">
      <c r="A12" s="1"/>
      <c r="B12" s="46"/>
      <c r="C12" s="46"/>
      <c r="D12" s="46"/>
      <c r="E12" s="14"/>
      <c r="F12" s="59">
        <v>3</v>
      </c>
      <c r="G12" s="49" t="s">
        <v>38</v>
      </c>
      <c r="H12" s="50">
        <v>3</v>
      </c>
      <c r="I12" s="52" t="s">
        <v>310</v>
      </c>
      <c r="J12" s="53"/>
      <c r="K12" s="2"/>
      <c r="L12" s="2"/>
      <c r="M12" s="2"/>
      <c r="N12" s="2"/>
      <c r="O12" s="2"/>
      <c r="P12" s="2"/>
      <c r="Q12" s="2"/>
      <c r="R12" s="2"/>
    </row>
    <row r="13" spans="1:18" ht="15.75" x14ac:dyDescent="0.25">
      <c r="A13" s="1"/>
      <c r="B13" s="131" t="s">
        <v>148</v>
      </c>
      <c r="C13" s="131"/>
      <c r="D13" s="131"/>
      <c r="E13" s="14"/>
      <c r="F13" s="59">
        <v>4</v>
      </c>
      <c r="G13" s="49" t="s">
        <v>34</v>
      </c>
      <c r="H13" s="50">
        <v>3922</v>
      </c>
      <c r="I13" s="52" t="s">
        <v>310</v>
      </c>
      <c r="J13" s="53"/>
      <c r="K13" s="2"/>
      <c r="L13" s="2"/>
      <c r="M13" s="2"/>
      <c r="N13" s="2"/>
      <c r="O13" s="2"/>
      <c r="P13" s="2"/>
      <c r="Q13" s="2"/>
      <c r="R13" s="2"/>
    </row>
    <row r="14" spans="1:18" ht="15.75" x14ac:dyDescent="0.25">
      <c r="A14" s="1"/>
      <c r="B14" s="46"/>
      <c r="C14" s="46"/>
      <c r="D14" s="46"/>
      <c r="E14" s="14"/>
      <c r="F14" s="59">
        <v>5</v>
      </c>
      <c r="G14" s="49" t="s">
        <v>181</v>
      </c>
      <c r="H14" s="50">
        <v>1774</v>
      </c>
      <c r="I14" s="52" t="s">
        <v>311</v>
      </c>
      <c r="J14" s="53"/>
      <c r="K14" s="2"/>
      <c r="L14" s="2"/>
      <c r="M14" s="2"/>
      <c r="N14" s="2"/>
      <c r="O14" s="2"/>
      <c r="P14" s="2"/>
      <c r="Q14" s="2"/>
      <c r="R14" s="2"/>
    </row>
    <row r="15" spans="1:18" ht="15.75" x14ac:dyDescent="0.25">
      <c r="A15" s="1"/>
      <c r="B15" s="128" t="s">
        <v>149</v>
      </c>
      <c r="C15" s="128"/>
      <c r="D15" s="128"/>
      <c r="E15" s="14"/>
      <c r="F15" s="59">
        <v>6</v>
      </c>
      <c r="G15" s="49" t="s">
        <v>30</v>
      </c>
      <c r="H15" s="50">
        <v>2088</v>
      </c>
      <c r="I15" s="52" t="s">
        <v>312</v>
      </c>
      <c r="J15" s="53"/>
      <c r="K15" s="2"/>
      <c r="L15" s="2"/>
      <c r="M15" s="2"/>
      <c r="N15" s="2"/>
      <c r="O15" s="2"/>
      <c r="P15" s="2"/>
      <c r="Q15" s="2"/>
      <c r="R15" s="2"/>
    </row>
    <row r="16" spans="1:18" x14ac:dyDescent="0.25">
      <c r="A16" s="1"/>
      <c r="B16" s="12"/>
      <c r="C16" s="12"/>
      <c r="D16" s="12"/>
      <c r="E16" s="14"/>
      <c r="F16" s="59">
        <v>7</v>
      </c>
      <c r="G16" s="49" t="s">
        <v>171</v>
      </c>
      <c r="H16" s="60">
        <v>1387</v>
      </c>
      <c r="I16" s="52" t="s">
        <v>313</v>
      </c>
      <c r="J16" s="53"/>
      <c r="K16" s="2"/>
      <c r="L16" s="2"/>
      <c r="M16" s="2"/>
      <c r="N16" s="2"/>
      <c r="O16" s="2"/>
      <c r="P16" s="2"/>
      <c r="Q16" s="2"/>
      <c r="R16" s="2"/>
    </row>
    <row r="17" spans="1:18" x14ac:dyDescent="0.25">
      <c r="A17" s="1"/>
      <c r="B17" s="127"/>
      <c r="C17" s="127"/>
      <c r="D17" s="127"/>
      <c r="E17" s="14"/>
      <c r="F17" s="59">
        <v>8</v>
      </c>
      <c r="G17" s="49" t="s">
        <v>172</v>
      </c>
      <c r="H17" s="60">
        <v>1397</v>
      </c>
      <c r="I17" s="52" t="s">
        <v>314</v>
      </c>
      <c r="J17" s="53"/>
      <c r="K17" s="2"/>
      <c r="L17" s="2"/>
      <c r="M17" s="2"/>
      <c r="N17" s="2"/>
      <c r="O17" s="2"/>
      <c r="P17" s="2"/>
      <c r="Q17" s="2"/>
      <c r="R17" s="2"/>
    </row>
    <row r="18" spans="1:18" x14ac:dyDescent="0.25">
      <c r="A18" s="3"/>
      <c r="B18" s="16"/>
      <c r="C18" s="16"/>
      <c r="D18" s="16"/>
      <c r="E18" s="17"/>
      <c r="F18" s="59">
        <v>9</v>
      </c>
      <c r="G18" s="49" t="s">
        <v>179</v>
      </c>
      <c r="H18" s="60">
        <v>605</v>
      </c>
      <c r="I18" s="52" t="s">
        <v>315</v>
      </c>
      <c r="J18" s="53"/>
      <c r="K18" s="2"/>
      <c r="L18" s="2"/>
      <c r="M18" s="2"/>
      <c r="N18" s="2"/>
      <c r="O18" s="2"/>
      <c r="P18" s="2"/>
      <c r="Q18" s="2"/>
      <c r="R18" s="2"/>
    </row>
    <row r="19" spans="1:18" x14ac:dyDescent="0.25">
      <c r="A19" s="3"/>
      <c r="B19" s="18"/>
      <c r="C19" s="16"/>
      <c r="D19" s="16"/>
      <c r="E19" s="17"/>
      <c r="F19" s="59">
        <v>10</v>
      </c>
      <c r="G19" s="49" t="s">
        <v>173</v>
      </c>
      <c r="H19" s="60">
        <v>2140</v>
      </c>
      <c r="I19" s="52" t="s">
        <v>316</v>
      </c>
      <c r="J19" s="53"/>
      <c r="K19" s="2"/>
      <c r="L19" s="2"/>
      <c r="M19" s="2"/>
      <c r="N19" s="2"/>
      <c r="O19" s="2"/>
      <c r="P19" s="2"/>
      <c r="Q19" s="2"/>
      <c r="R19" s="2"/>
    </row>
    <row r="20" spans="1:18" x14ac:dyDescent="0.25">
      <c r="A20" s="3"/>
      <c r="B20" s="16"/>
      <c r="C20" s="16"/>
      <c r="D20" s="16"/>
      <c r="E20" s="17"/>
      <c r="F20" s="59">
        <v>11</v>
      </c>
      <c r="G20" s="49" t="s">
        <v>178</v>
      </c>
      <c r="H20" s="60">
        <v>698</v>
      </c>
      <c r="I20" s="52" t="s">
        <v>317</v>
      </c>
      <c r="J20" s="53"/>
      <c r="K20" s="2"/>
      <c r="L20" s="2"/>
      <c r="M20" s="2"/>
      <c r="N20" s="2"/>
      <c r="O20" s="2"/>
      <c r="P20" s="2"/>
      <c r="Q20" s="2"/>
      <c r="R20" s="2"/>
    </row>
    <row r="21" spans="1:18" x14ac:dyDescent="0.25">
      <c r="A21" s="3"/>
      <c r="B21" s="18"/>
      <c r="C21" s="16"/>
      <c r="D21" s="16"/>
      <c r="E21" s="17"/>
      <c r="F21" s="59">
        <v>12</v>
      </c>
      <c r="G21" s="49" t="s">
        <v>174</v>
      </c>
      <c r="H21" s="60">
        <v>1765</v>
      </c>
      <c r="I21" s="52" t="s">
        <v>318</v>
      </c>
      <c r="J21" s="53"/>
      <c r="K21" s="2"/>
      <c r="L21" s="2"/>
      <c r="M21" s="2"/>
      <c r="N21" s="2"/>
      <c r="O21" s="2"/>
      <c r="P21" s="2"/>
      <c r="Q21" s="2"/>
      <c r="R21" s="2"/>
    </row>
    <row r="22" spans="1:18" x14ac:dyDescent="0.25">
      <c r="A22" s="3"/>
      <c r="B22" s="16"/>
      <c r="C22" s="16"/>
      <c r="D22" s="16"/>
      <c r="E22" s="17"/>
      <c r="F22" s="59">
        <v>13</v>
      </c>
      <c r="G22" s="49" t="s">
        <v>175</v>
      </c>
      <c r="H22" s="60">
        <v>467</v>
      </c>
      <c r="I22" s="52" t="s">
        <v>319</v>
      </c>
      <c r="J22" s="53"/>
      <c r="K22" s="2"/>
      <c r="L22" s="2"/>
      <c r="M22" s="2"/>
      <c r="N22" s="2"/>
      <c r="O22" s="2"/>
      <c r="P22" s="2"/>
      <c r="Q22" s="2"/>
      <c r="R22" s="2"/>
    </row>
    <row r="23" spans="1:18" x14ac:dyDescent="0.25">
      <c r="A23" s="3"/>
      <c r="B23" s="16"/>
      <c r="C23" s="16"/>
      <c r="D23" s="16"/>
      <c r="E23" s="17"/>
      <c r="F23" s="59">
        <v>14</v>
      </c>
      <c r="G23" s="49" t="s">
        <v>177</v>
      </c>
      <c r="H23" s="60">
        <v>148</v>
      </c>
      <c r="I23" s="52" t="s">
        <v>320</v>
      </c>
      <c r="J23" s="54"/>
      <c r="K23" s="2"/>
      <c r="L23" s="2"/>
      <c r="M23" s="2"/>
      <c r="N23" s="2"/>
      <c r="O23" s="2"/>
      <c r="P23" s="2"/>
      <c r="Q23" s="2"/>
      <c r="R23" s="2"/>
    </row>
    <row r="24" spans="1:18" x14ac:dyDescent="0.25">
      <c r="A24" s="1"/>
      <c r="B24" s="12"/>
      <c r="C24" s="12"/>
      <c r="D24" s="12"/>
      <c r="E24" s="14"/>
      <c r="F24" s="59">
        <v>15</v>
      </c>
      <c r="G24" s="49" t="s">
        <v>176</v>
      </c>
      <c r="H24" s="61">
        <v>148</v>
      </c>
      <c r="I24" s="52" t="s">
        <v>321</v>
      </c>
      <c r="J24" s="53"/>
      <c r="K24" s="2"/>
      <c r="L24" s="2"/>
      <c r="M24" s="2"/>
      <c r="N24" s="2"/>
      <c r="O24" s="2"/>
      <c r="P24" s="2"/>
      <c r="Q24" s="2"/>
      <c r="R24" s="2"/>
    </row>
    <row r="25" spans="1:18" x14ac:dyDescent="0.25">
      <c r="A25" s="1"/>
      <c r="B25" s="12"/>
      <c r="C25" s="12"/>
      <c r="D25" s="12"/>
      <c r="E25" s="14"/>
      <c r="F25" s="59">
        <v>16</v>
      </c>
      <c r="G25" s="49" t="s">
        <v>36</v>
      </c>
      <c r="H25" s="50">
        <v>3985</v>
      </c>
      <c r="I25" s="51" t="s">
        <v>304</v>
      </c>
      <c r="J25" s="55"/>
      <c r="K25" s="2"/>
      <c r="L25" s="2"/>
      <c r="M25" s="2"/>
      <c r="N25" s="2"/>
      <c r="O25" s="2"/>
      <c r="P25" s="2"/>
      <c r="Q25" s="2"/>
      <c r="R25" s="2"/>
    </row>
    <row r="26" spans="1:18" x14ac:dyDescent="0.25">
      <c r="A26" s="1"/>
      <c r="B26" s="12"/>
      <c r="C26" s="12"/>
      <c r="D26" s="12"/>
      <c r="E26" s="14"/>
      <c r="F26" s="59">
        <v>17</v>
      </c>
      <c r="G26" s="49" t="s">
        <v>180</v>
      </c>
      <c r="H26" s="60">
        <v>631</v>
      </c>
      <c r="I26" s="51" t="s">
        <v>303</v>
      </c>
      <c r="J26" s="53"/>
      <c r="K26" s="2"/>
      <c r="L26" s="2"/>
      <c r="M26" s="2"/>
      <c r="N26" s="2"/>
      <c r="O26" s="2"/>
      <c r="P26" s="2"/>
      <c r="Q26" s="2"/>
      <c r="R26" s="2"/>
    </row>
    <row r="27" spans="1:18" x14ac:dyDescent="0.25">
      <c r="A27" s="1"/>
      <c r="B27" s="12"/>
      <c r="C27" s="12"/>
      <c r="D27" s="12"/>
      <c r="E27" s="14"/>
      <c r="F27" s="59">
        <v>18</v>
      </c>
      <c r="G27" s="49" t="s">
        <v>42</v>
      </c>
      <c r="H27" s="50">
        <v>0</v>
      </c>
      <c r="I27" s="52" t="s">
        <v>305</v>
      </c>
      <c r="J27" s="53"/>
      <c r="K27" s="2"/>
      <c r="L27" s="2"/>
      <c r="M27" s="2"/>
      <c r="N27" s="2"/>
      <c r="O27" s="2"/>
      <c r="P27" s="2"/>
      <c r="Q27" s="2"/>
      <c r="R27" s="2"/>
    </row>
    <row r="28" spans="1:18" x14ac:dyDescent="0.25">
      <c r="A28" s="1"/>
      <c r="B28" s="12"/>
      <c r="C28" s="12"/>
      <c r="D28" s="12"/>
      <c r="E28" s="14"/>
      <c r="F28" s="59">
        <v>19</v>
      </c>
      <c r="G28" s="49" t="s">
        <v>40</v>
      </c>
      <c r="H28" s="50">
        <v>1</v>
      </c>
      <c r="I28" s="52" t="s">
        <v>306</v>
      </c>
      <c r="J28" s="53"/>
      <c r="K28" s="2"/>
      <c r="L28" s="2"/>
      <c r="M28" s="2"/>
      <c r="N28" s="2"/>
      <c r="O28" s="2"/>
      <c r="P28" s="2"/>
      <c r="Q28" s="2"/>
      <c r="R28" s="2"/>
    </row>
    <row r="29" spans="1:18" x14ac:dyDescent="0.25">
      <c r="A29" s="1"/>
      <c r="B29" s="12"/>
      <c r="C29" s="12"/>
      <c r="D29" s="12"/>
      <c r="E29" s="14"/>
      <c r="F29" s="59">
        <v>20</v>
      </c>
      <c r="G29" s="92"/>
      <c r="H29" s="90"/>
      <c r="I29" s="93" t="s">
        <v>307</v>
      </c>
      <c r="J29" s="95"/>
      <c r="K29" s="2"/>
      <c r="L29" s="2"/>
      <c r="M29" s="2"/>
      <c r="N29" s="2"/>
      <c r="O29" s="2"/>
      <c r="P29" s="2"/>
      <c r="Q29" s="2"/>
      <c r="R29" s="2"/>
    </row>
    <row r="30" spans="1:18" x14ac:dyDescent="0.25">
      <c r="A30" s="1"/>
      <c r="B30" s="12"/>
      <c r="C30" s="12"/>
      <c r="D30" s="12"/>
      <c r="E30" s="14"/>
      <c r="F30" s="59">
        <v>21</v>
      </c>
      <c r="G30" s="92"/>
      <c r="H30" s="90"/>
      <c r="I30" s="93" t="s">
        <v>307</v>
      </c>
      <c r="J30" s="95"/>
      <c r="K30" s="2"/>
      <c r="L30" s="2"/>
      <c r="M30" s="2"/>
      <c r="N30" s="2"/>
      <c r="O30" s="2"/>
      <c r="P30" s="2"/>
      <c r="Q30" s="2"/>
      <c r="R30" s="2"/>
    </row>
    <row r="31" spans="1:18" x14ac:dyDescent="0.25">
      <c r="A31" s="1"/>
      <c r="B31" s="12"/>
      <c r="C31" s="12"/>
      <c r="D31" s="12"/>
      <c r="E31" s="14"/>
      <c r="F31" s="59">
        <v>22</v>
      </c>
      <c r="G31" s="92"/>
      <c r="H31" s="90"/>
      <c r="I31" s="93" t="s">
        <v>307</v>
      </c>
      <c r="J31" s="95"/>
      <c r="K31" s="2"/>
      <c r="L31" s="2"/>
      <c r="M31" s="2"/>
      <c r="N31" s="2"/>
      <c r="O31" s="2"/>
      <c r="P31" s="2"/>
      <c r="Q31" s="2"/>
      <c r="R31" s="2"/>
    </row>
    <row r="32" spans="1:18" x14ac:dyDescent="0.25">
      <c r="A32" s="1"/>
      <c r="B32" s="12"/>
      <c r="C32" s="12"/>
      <c r="D32" s="12"/>
      <c r="E32" s="14"/>
      <c r="F32" s="59">
        <v>23</v>
      </c>
      <c r="G32" s="92"/>
      <c r="H32" s="90"/>
      <c r="I32" s="93" t="s">
        <v>307</v>
      </c>
      <c r="J32" s="95"/>
      <c r="K32" s="2"/>
      <c r="L32" s="2"/>
      <c r="M32" s="2"/>
      <c r="N32" s="2"/>
      <c r="O32" s="2"/>
      <c r="P32" s="2"/>
      <c r="Q32" s="2"/>
      <c r="R32" s="2"/>
    </row>
    <row r="33" spans="1:18" x14ac:dyDescent="0.25">
      <c r="A33" s="1"/>
      <c r="B33" s="1"/>
      <c r="C33" s="1"/>
      <c r="D33" s="1"/>
      <c r="E33" s="14"/>
      <c r="F33" s="59">
        <v>24</v>
      </c>
      <c r="G33" s="92"/>
      <c r="H33" s="90"/>
      <c r="I33" s="93" t="s">
        <v>307</v>
      </c>
      <c r="J33" s="95"/>
      <c r="K33" s="2"/>
      <c r="L33" s="2"/>
      <c r="M33" s="2"/>
      <c r="N33" s="2"/>
      <c r="O33" s="2"/>
      <c r="P33" s="2"/>
      <c r="Q33" s="2"/>
      <c r="R33" s="2"/>
    </row>
    <row r="34" spans="1:18" x14ac:dyDescent="0.25">
      <c r="A34" s="1"/>
      <c r="B34" s="1"/>
      <c r="C34" s="1"/>
      <c r="D34" s="1"/>
      <c r="E34" s="14"/>
      <c r="F34" s="59">
        <v>25</v>
      </c>
      <c r="G34" s="92"/>
      <c r="H34" s="90"/>
      <c r="I34" s="93" t="s">
        <v>307</v>
      </c>
      <c r="J34" s="95"/>
      <c r="K34" s="2"/>
      <c r="L34" s="2"/>
      <c r="M34" s="2"/>
      <c r="N34" s="2"/>
      <c r="O34" s="2"/>
      <c r="P34" s="2"/>
      <c r="Q34" s="2"/>
      <c r="R34" s="2"/>
    </row>
    <row r="35" spans="1:18" x14ac:dyDescent="0.25">
      <c r="A35" s="1"/>
      <c r="B35" s="1"/>
      <c r="C35" s="1"/>
      <c r="D35" s="1"/>
      <c r="E35" s="14"/>
      <c r="F35" s="59">
        <v>26</v>
      </c>
      <c r="G35" s="92"/>
      <c r="H35" s="90"/>
      <c r="I35" s="93" t="s">
        <v>307</v>
      </c>
      <c r="J35" s="95"/>
      <c r="K35" s="2"/>
      <c r="L35" s="2"/>
      <c r="M35" s="2"/>
      <c r="N35" s="2"/>
      <c r="O35" s="2"/>
      <c r="P35" s="2"/>
      <c r="Q35" s="2"/>
      <c r="R35" s="2"/>
    </row>
    <row r="36" spans="1:18" x14ac:dyDescent="0.25">
      <c r="A36" s="1"/>
      <c r="B36" s="1"/>
      <c r="C36" s="1"/>
      <c r="D36" s="1"/>
      <c r="E36" s="14"/>
      <c r="F36" s="59">
        <v>27</v>
      </c>
      <c r="G36" s="92"/>
      <c r="H36" s="90"/>
      <c r="I36" s="93" t="s">
        <v>307</v>
      </c>
      <c r="J36" s="95"/>
      <c r="K36" s="2"/>
      <c r="L36" s="2"/>
      <c r="M36" s="2"/>
      <c r="N36" s="2"/>
      <c r="O36" s="2"/>
      <c r="P36" s="2"/>
      <c r="Q36" s="2"/>
      <c r="R36" s="2"/>
    </row>
    <row r="37" spans="1:18" x14ac:dyDescent="0.25">
      <c r="A37" s="1"/>
      <c r="B37" s="1"/>
      <c r="C37" s="1"/>
      <c r="D37" s="1"/>
      <c r="E37" s="14"/>
      <c r="F37" s="59">
        <v>28</v>
      </c>
      <c r="G37" s="92"/>
      <c r="H37" s="90"/>
      <c r="I37" s="93" t="s">
        <v>307</v>
      </c>
      <c r="J37" s="95"/>
      <c r="K37" s="2"/>
      <c r="L37" s="2"/>
      <c r="M37" s="2"/>
      <c r="N37" s="2"/>
      <c r="O37" s="2"/>
      <c r="P37" s="2"/>
      <c r="Q37" s="2"/>
      <c r="R37" s="2"/>
    </row>
    <row r="38" spans="1:18" x14ac:dyDescent="0.25">
      <c r="A38" s="1"/>
      <c r="B38" s="1"/>
      <c r="C38" s="1"/>
      <c r="D38" s="1"/>
      <c r="E38" s="14"/>
      <c r="F38" s="59">
        <v>29</v>
      </c>
      <c r="G38" s="92"/>
      <c r="H38" s="90"/>
      <c r="I38" s="93" t="s">
        <v>307</v>
      </c>
      <c r="J38" s="95"/>
      <c r="K38" s="2"/>
      <c r="L38" s="2"/>
      <c r="M38" s="2"/>
      <c r="N38" s="2"/>
      <c r="O38" s="2"/>
      <c r="P38" s="2"/>
      <c r="Q38" s="2"/>
      <c r="R38" s="2"/>
    </row>
    <row r="39" spans="1:18" x14ac:dyDescent="0.25">
      <c r="A39" s="1"/>
      <c r="B39" s="1"/>
      <c r="C39" s="1"/>
      <c r="D39" s="1"/>
      <c r="E39" s="14"/>
      <c r="F39" s="59">
        <v>30</v>
      </c>
      <c r="G39" s="92"/>
      <c r="H39" s="90"/>
      <c r="I39" s="93" t="s">
        <v>307</v>
      </c>
      <c r="J39" s="95"/>
      <c r="K39" s="2"/>
      <c r="L39" s="2"/>
      <c r="M39" s="2"/>
      <c r="N39" s="2"/>
      <c r="O39" s="2"/>
      <c r="P39" s="2"/>
      <c r="Q39" s="2"/>
      <c r="R39" s="2"/>
    </row>
    <row r="40" spans="1:18" x14ac:dyDescent="0.25">
      <c r="A40" s="1"/>
      <c r="B40" s="1"/>
      <c r="C40" s="1"/>
      <c r="D40" s="1"/>
      <c r="E40" s="14"/>
      <c r="F40" s="2"/>
      <c r="G40" s="2"/>
      <c r="H40" s="2"/>
      <c r="I40" s="2"/>
      <c r="J40" s="2"/>
      <c r="K40" s="2"/>
      <c r="L40" s="2"/>
      <c r="M40" s="2"/>
      <c r="N40" s="2"/>
      <c r="O40" s="2"/>
      <c r="P40" s="2"/>
      <c r="Q40" s="2"/>
      <c r="R40" s="2"/>
    </row>
    <row r="41" spans="1:18" x14ac:dyDescent="0.25">
      <c r="A41" s="1"/>
      <c r="B41" s="1"/>
      <c r="C41" s="1"/>
      <c r="D41" s="1"/>
      <c r="E41" s="14"/>
      <c r="F41" s="2"/>
      <c r="G41" s="2"/>
      <c r="H41" s="2"/>
      <c r="I41" s="2"/>
      <c r="J41" s="2"/>
      <c r="K41" s="2"/>
      <c r="L41" s="2"/>
      <c r="M41" s="2"/>
      <c r="N41" s="2"/>
      <c r="O41" s="2"/>
      <c r="P41" s="2"/>
      <c r="Q41" s="2"/>
      <c r="R41" s="2"/>
    </row>
    <row r="42" spans="1:18" x14ac:dyDescent="0.25">
      <c r="A42" s="1"/>
      <c r="B42" s="1"/>
      <c r="C42" s="1"/>
      <c r="D42" s="1"/>
      <c r="E42" s="14"/>
      <c r="F42" s="2"/>
      <c r="G42" s="2"/>
      <c r="H42" s="2"/>
      <c r="I42" s="2"/>
      <c r="J42" s="2"/>
      <c r="K42" s="2"/>
      <c r="L42" s="2"/>
      <c r="M42" s="2"/>
      <c r="N42" s="2"/>
      <c r="O42" s="2"/>
      <c r="P42" s="2"/>
      <c r="Q42" s="2"/>
      <c r="R42" s="2"/>
    </row>
    <row r="43" spans="1:18" x14ac:dyDescent="0.25">
      <c r="A43" s="1"/>
      <c r="B43" s="1"/>
      <c r="C43" s="1"/>
      <c r="D43" s="1"/>
      <c r="E43" s="14"/>
      <c r="F43" s="2"/>
      <c r="G43" s="2"/>
      <c r="H43" s="2"/>
      <c r="I43" s="2"/>
      <c r="J43" s="2"/>
      <c r="K43" s="2"/>
      <c r="L43" s="2"/>
      <c r="M43" s="2"/>
      <c r="N43" s="2"/>
      <c r="O43" s="2"/>
      <c r="P43" s="2"/>
      <c r="Q43" s="2"/>
      <c r="R43" s="2"/>
    </row>
    <row r="44" spans="1:18" x14ac:dyDescent="0.25">
      <c r="A44" s="1"/>
      <c r="B44" s="1"/>
      <c r="C44" s="1"/>
      <c r="D44" s="1"/>
      <c r="E44" s="14"/>
      <c r="F44" s="2"/>
      <c r="G44" s="2"/>
      <c r="H44" s="2"/>
      <c r="I44" s="2"/>
      <c r="J44" s="2"/>
      <c r="K44" s="2"/>
      <c r="L44" s="2"/>
      <c r="M44" s="2"/>
      <c r="N44" s="2"/>
      <c r="O44" s="2"/>
      <c r="P44" s="2"/>
      <c r="Q44" s="2"/>
      <c r="R44" s="2"/>
    </row>
    <row r="45" spans="1:18" x14ac:dyDescent="0.25">
      <c r="A45" s="1"/>
      <c r="B45" s="1"/>
      <c r="C45" s="1"/>
      <c r="D45" s="1"/>
      <c r="E45" s="14"/>
      <c r="F45" s="2"/>
      <c r="G45" s="2"/>
      <c r="H45" s="2"/>
      <c r="I45" s="2"/>
      <c r="J45" s="2"/>
      <c r="K45" s="2"/>
      <c r="L45" s="2"/>
      <c r="M45" s="2"/>
      <c r="N45" s="2"/>
      <c r="O45" s="2"/>
      <c r="P45" s="2"/>
      <c r="Q45" s="2"/>
      <c r="R45" s="2"/>
    </row>
    <row r="46" spans="1:18" x14ac:dyDescent="0.25">
      <c r="A46" s="1"/>
      <c r="B46" s="1"/>
      <c r="C46" s="1"/>
      <c r="D46" s="1"/>
      <c r="E46" s="14"/>
      <c r="F46" s="2"/>
      <c r="G46" s="2"/>
      <c r="H46" s="2"/>
      <c r="I46" s="2"/>
      <c r="J46" s="2"/>
      <c r="K46" s="2"/>
      <c r="L46" s="2"/>
      <c r="M46" s="2"/>
      <c r="N46" s="2"/>
      <c r="O46" s="2"/>
      <c r="P46" s="2"/>
      <c r="Q46" s="2"/>
      <c r="R46" s="2"/>
    </row>
    <row r="47" spans="1:18" x14ac:dyDescent="0.25">
      <c r="A47" s="1"/>
      <c r="B47" s="1"/>
      <c r="C47" s="1"/>
      <c r="D47" s="1"/>
      <c r="E47" s="14"/>
      <c r="F47" s="2"/>
      <c r="G47" s="2"/>
      <c r="H47" s="2"/>
      <c r="I47" s="2"/>
      <c r="J47" s="2"/>
      <c r="K47" s="2"/>
      <c r="L47" s="2"/>
      <c r="M47" s="2"/>
      <c r="N47" s="2"/>
      <c r="O47" s="2"/>
      <c r="P47" s="2"/>
      <c r="Q47" s="2"/>
      <c r="R47" s="2"/>
    </row>
    <row r="48" spans="1:18" x14ac:dyDescent="0.25">
      <c r="A48" s="1"/>
      <c r="B48" s="1"/>
      <c r="C48" s="1"/>
      <c r="D48" s="1"/>
      <c r="E48" s="14"/>
      <c r="F48" s="2"/>
      <c r="G48" s="2"/>
      <c r="H48" s="2"/>
      <c r="I48" s="2"/>
      <c r="J48" s="2"/>
      <c r="K48" s="2"/>
      <c r="L48" s="2"/>
      <c r="M48" s="2"/>
      <c r="N48" s="2"/>
      <c r="O48" s="2"/>
      <c r="P48" s="2"/>
      <c r="Q48" s="2"/>
      <c r="R48" s="2"/>
    </row>
    <row r="49" spans="1:18" x14ac:dyDescent="0.25">
      <c r="A49" s="1"/>
      <c r="B49" s="1"/>
      <c r="C49" s="1"/>
      <c r="D49" s="1"/>
      <c r="E49" s="14"/>
      <c r="F49" s="2"/>
      <c r="G49" s="2"/>
      <c r="H49" s="2"/>
      <c r="I49" s="2"/>
      <c r="J49" s="2"/>
      <c r="K49" s="2"/>
      <c r="L49" s="2"/>
      <c r="M49" s="2"/>
      <c r="N49" s="2"/>
      <c r="O49" s="2"/>
      <c r="P49" s="2"/>
      <c r="Q49" s="2"/>
      <c r="R49" s="2"/>
    </row>
    <row r="50" spans="1:18" x14ac:dyDescent="0.25">
      <c r="A50" s="1"/>
      <c r="B50" s="1"/>
      <c r="C50" s="1"/>
      <c r="D50" s="1"/>
      <c r="E50" s="14"/>
      <c r="F50" s="2"/>
      <c r="G50" s="2"/>
      <c r="H50" s="2"/>
      <c r="I50" s="2"/>
      <c r="J50" s="2"/>
      <c r="K50" s="2"/>
      <c r="L50" s="2"/>
      <c r="M50" s="2"/>
      <c r="N50" s="2"/>
      <c r="O50" s="2"/>
      <c r="P50" s="2"/>
      <c r="Q50" s="2"/>
      <c r="R50" s="2"/>
    </row>
    <row r="51" spans="1:18" x14ac:dyDescent="0.25">
      <c r="A51" s="1"/>
      <c r="B51" s="1"/>
      <c r="C51" s="1"/>
      <c r="D51" s="1"/>
      <c r="E51" s="14"/>
      <c r="F51" s="2"/>
      <c r="G51" s="2"/>
      <c r="H51" s="2"/>
      <c r="I51" s="2"/>
      <c r="J51" s="2"/>
      <c r="K51" s="2"/>
      <c r="L51" s="2"/>
      <c r="M51" s="2"/>
      <c r="N51" s="2"/>
      <c r="O51" s="2"/>
      <c r="P51" s="2"/>
      <c r="Q51" s="2"/>
      <c r="R51" s="2"/>
    </row>
    <row r="52" spans="1:18" x14ac:dyDescent="0.25">
      <c r="A52" s="1"/>
      <c r="B52" s="1"/>
      <c r="C52" s="1"/>
      <c r="D52" s="1"/>
      <c r="E52" s="14"/>
      <c r="F52" s="2"/>
      <c r="G52" s="2"/>
      <c r="H52" s="2"/>
      <c r="I52" s="2"/>
      <c r="J52" s="2"/>
      <c r="K52" s="2"/>
      <c r="L52" s="2"/>
      <c r="M52" s="2"/>
      <c r="N52" s="2"/>
      <c r="O52" s="2"/>
      <c r="P52" s="2"/>
      <c r="Q52" s="2"/>
      <c r="R52" s="2"/>
    </row>
    <row r="53" spans="1:18" x14ac:dyDescent="0.25">
      <c r="A53" s="1"/>
      <c r="B53" s="1"/>
      <c r="C53" s="1"/>
      <c r="D53" s="1"/>
      <c r="E53" s="14"/>
      <c r="F53" s="2"/>
      <c r="G53" s="2"/>
      <c r="H53" s="2"/>
      <c r="I53" s="2"/>
      <c r="J53" s="2"/>
      <c r="K53" s="2"/>
      <c r="L53" s="2"/>
      <c r="M53" s="2"/>
      <c r="N53" s="2"/>
      <c r="O53" s="2"/>
      <c r="P53" s="2"/>
      <c r="Q53" s="2"/>
      <c r="R53" s="2"/>
    </row>
    <row r="54" spans="1:18" x14ac:dyDescent="0.25">
      <c r="A54" s="1"/>
      <c r="B54" s="1"/>
      <c r="C54" s="1"/>
      <c r="D54" s="1"/>
      <c r="E54" s="14"/>
      <c r="F54" s="2"/>
      <c r="G54" s="141" t="s">
        <v>182</v>
      </c>
      <c r="H54" s="141"/>
      <c r="I54" s="2"/>
      <c r="J54" s="2"/>
      <c r="K54" s="2"/>
      <c r="L54" s="2"/>
      <c r="M54" s="2"/>
      <c r="N54" s="2"/>
      <c r="O54" s="2"/>
      <c r="P54" s="2"/>
      <c r="Q54" s="2"/>
      <c r="R54" s="2"/>
    </row>
    <row r="55" spans="1:18" x14ac:dyDescent="0.25">
      <c r="A55" s="1"/>
      <c r="B55" s="1"/>
      <c r="C55" s="1"/>
      <c r="D55" s="1"/>
      <c r="E55" s="14"/>
      <c r="F55" s="2"/>
      <c r="G55" s="143" t="s">
        <v>183</v>
      </c>
      <c r="H55" s="143"/>
      <c r="I55" s="143"/>
      <c r="J55" s="2"/>
      <c r="K55" s="59" t="s">
        <v>188</v>
      </c>
      <c r="L55" s="59"/>
      <c r="M55" s="59"/>
      <c r="N55" s="59" t="s">
        <v>49</v>
      </c>
      <c r="O55" s="59"/>
      <c r="P55" s="2"/>
      <c r="Q55" s="2"/>
      <c r="R55" s="2"/>
    </row>
    <row r="56" spans="1:18" x14ac:dyDescent="0.25">
      <c r="A56" s="1"/>
      <c r="B56" s="1"/>
      <c r="C56" s="1"/>
      <c r="D56" s="1"/>
      <c r="E56" s="14"/>
      <c r="F56" s="59">
        <v>1</v>
      </c>
      <c r="G56" s="89" t="s">
        <v>185</v>
      </c>
      <c r="H56" s="88">
        <f>N56/K56*100</f>
        <v>19</v>
      </c>
      <c r="I56" s="89" t="s">
        <v>46</v>
      </c>
      <c r="J56" s="2" t="s">
        <v>184</v>
      </c>
      <c r="K56" s="58">
        <f>'Introducción Datos'!H14</f>
        <v>10</v>
      </c>
      <c r="L56" s="2" t="s">
        <v>67</v>
      </c>
      <c r="M56" s="2" t="s">
        <v>186</v>
      </c>
      <c r="N56" s="58">
        <f>ROUND(0.4*POWER(K56,2/3),1)</f>
        <v>1.9</v>
      </c>
      <c r="O56" s="2" t="s">
        <v>187</v>
      </c>
      <c r="P56" s="2"/>
      <c r="Q56" s="2"/>
      <c r="R56" s="2"/>
    </row>
    <row r="57" spans="1:18" x14ac:dyDescent="0.25">
      <c r="A57" s="1"/>
      <c r="B57" s="1"/>
      <c r="C57" s="1"/>
      <c r="D57" s="1"/>
      <c r="E57" s="14"/>
      <c r="F57" s="59">
        <v>2</v>
      </c>
      <c r="G57" s="89" t="s">
        <v>50</v>
      </c>
      <c r="H57" s="88">
        <v>0.5</v>
      </c>
      <c r="I57" s="89" t="s">
        <v>46</v>
      </c>
      <c r="J57" s="2"/>
      <c r="K57" s="2"/>
      <c r="L57" s="2"/>
      <c r="M57" s="2"/>
      <c r="N57" s="2"/>
      <c r="O57" s="2"/>
      <c r="P57" s="2"/>
      <c r="Q57" s="2"/>
      <c r="R57" s="2"/>
    </row>
    <row r="58" spans="1:18" x14ac:dyDescent="0.25">
      <c r="A58" s="1"/>
      <c r="B58" s="1"/>
      <c r="C58" s="1"/>
      <c r="D58" s="1"/>
      <c r="E58" s="14"/>
      <c r="F58" s="59">
        <v>3</v>
      </c>
      <c r="G58" s="89" t="s">
        <v>51</v>
      </c>
      <c r="H58" s="88">
        <v>2.5</v>
      </c>
      <c r="I58" s="89" t="s">
        <v>46</v>
      </c>
      <c r="J58" s="2"/>
      <c r="K58" s="2"/>
      <c r="L58" s="2"/>
      <c r="M58" s="2"/>
      <c r="N58" s="2"/>
      <c r="O58" s="2"/>
      <c r="P58" s="2"/>
      <c r="Q58" s="2"/>
      <c r="R58" s="2"/>
    </row>
    <row r="59" spans="1:18" x14ac:dyDescent="0.25">
      <c r="A59" s="1"/>
      <c r="B59" s="1"/>
      <c r="C59" s="1"/>
      <c r="D59" s="1"/>
      <c r="E59" s="14"/>
      <c r="F59" s="59">
        <v>4</v>
      </c>
      <c r="G59" s="89" t="s">
        <v>52</v>
      </c>
      <c r="H59" s="88">
        <v>1</v>
      </c>
      <c r="I59" s="89" t="s">
        <v>46</v>
      </c>
      <c r="J59" s="2"/>
      <c r="K59" s="2"/>
      <c r="L59" s="2"/>
      <c r="M59" s="2"/>
      <c r="N59" s="2"/>
      <c r="O59" s="2"/>
      <c r="P59" s="2"/>
      <c r="Q59" s="2"/>
      <c r="R59" s="2"/>
    </row>
    <row r="60" spans="1:18" x14ac:dyDescent="0.25">
      <c r="A60" s="1"/>
      <c r="B60" s="1"/>
      <c r="C60" s="1"/>
      <c r="D60" s="1"/>
      <c r="E60" s="14"/>
      <c r="F60" s="59">
        <v>5</v>
      </c>
      <c r="G60" s="89" t="s">
        <v>53</v>
      </c>
      <c r="H60" s="88">
        <v>3.5</v>
      </c>
      <c r="I60" s="89" t="s">
        <v>46</v>
      </c>
      <c r="J60" s="2"/>
      <c r="K60" s="2"/>
      <c r="L60" s="2"/>
      <c r="M60" s="2"/>
      <c r="N60" s="2"/>
      <c r="O60" s="2"/>
      <c r="P60" s="2"/>
      <c r="Q60" s="2"/>
      <c r="R60" s="2"/>
    </row>
    <row r="61" spans="1:18" x14ac:dyDescent="0.25">
      <c r="A61" s="1"/>
      <c r="B61" s="1"/>
      <c r="C61" s="1"/>
      <c r="D61" s="1"/>
      <c r="E61" s="14"/>
      <c r="F61" s="59">
        <v>6</v>
      </c>
      <c r="G61" s="89" t="s">
        <v>54</v>
      </c>
      <c r="H61" s="88">
        <v>2</v>
      </c>
      <c r="I61" s="89" t="s">
        <v>46</v>
      </c>
      <c r="J61" s="2"/>
      <c r="K61" s="2"/>
      <c r="L61" s="2"/>
      <c r="M61" s="2"/>
      <c r="N61" s="2"/>
      <c r="O61" s="2"/>
      <c r="P61" s="2"/>
      <c r="Q61" s="2"/>
      <c r="R61" s="2"/>
    </row>
    <row r="62" spans="1:18" x14ac:dyDescent="0.25">
      <c r="A62" s="1"/>
      <c r="B62" s="1"/>
      <c r="C62" s="1"/>
      <c r="D62" s="1"/>
      <c r="E62" s="14"/>
      <c r="F62" s="59">
        <v>7</v>
      </c>
      <c r="G62" s="89" t="s">
        <v>55</v>
      </c>
      <c r="H62" s="88">
        <v>7</v>
      </c>
      <c r="I62" s="89" t="s">
        <v>46</v>
      </c>
      <c r="J62" s="2"/>
      <c r="K62" s="2"/>
      <c r="L62" s="2"/>
      <c r="M62" s="2"/>
      <c r="N62" s="2"/>
      <c r="O62" s="2"/>
      <c r="P62" s="2"/>
      <c r="Q62" s="2"/>
      <c r="R62" s="2"/>
    </row>
    <row r="63" spans="1:18" x14ac:dyDescent="0.25">
      <c r="A63" s="1"/>
      <c r="B63" s="1"/>
      <c r="C63" s="1"/>
      <c r="D63" s="1"/>
      <c r="E63" s="14"/>
      <c r="F63" s="59">
        <v>8</v>
      </c>
      <c r="G63" s="89" t="s">
        <v>56</v>
      </c>
      <c r="H63" s="88">
        <v>5</v>
      </c>
      <c r="I63" s="89" t="s">
        <v>46</v>
      </c>
      <c r="J63" s="2"/>
      <c r="K63" s="2"/>
      <c r="L63" s="2"/>
      <c r="M63" s="2"/>
      <c r="N63" s="2"/>
      <c r="O63" s="2"/>
      <c r="P63" s="2"/>
      <c r="Q63" s="2"/>
      <c r="R63" s="2"/>
    </row>
    <row r="64" spans="1:18" x14ac:dyDescent="0.25">
      <c r="A64" s="1"/>
      <c r="B64" s="1"/>
      <c r="C64" s="1"/>
      <c r="D64" s="1"/>
      <c r="E64" s="14"/>
      <c r="F64" s="59">
        <v>9</v>
      </c>
      <c r="G64" s="89" t="s">
        <v>57</v>
      </c>
      <c r="H64" s="88">
        <v>10</v>
      </c>
      <c r="I64" s="89" t="s">
        <v>46</v>
      </c>
      <c r="J64" s="2"/>
      <c r="K64" s="2"/>
      <c r="L64" s="2"/>
      <c r="M64" s="2"/>
      <c r="N64" s="2"/>
      <c r="O64" s="2"/>
      <c r="P64" s="2"/>
      <c r="Q64" s="2"/>
      <c r="R64" s="2"/>
    </row>
    <row r="65" spans="1:26" x14ac:dyDescent="0.25">
      <c r="A65" s="1"/>
      <c r="B65" s="1"/>
      <c r="C65" s="1"/>
      <c r="D65" s="1"/>
      <c r="E65" s="14"/>
      <c r="F65" s="59">
        <v>10</v>
      </c>
      <c r="G65" s="89" t="s">
        <v>58</v>
      </c>
      <c r="H65" s="88">
        <v>5</v>
      </c>
      <c r="I65" s="89" t="s">
        <v>46</v>
      </c>
      <c r="J65" s="2"/>
      <c r="K65" s="2"/>
      <c r="L65" s="2"/>
      <c r="M65" s="2"/>
      <c r="N65" s="2"/>
      <c r="O65" s="2"/>
      <c r="P65" s="2"/>
      <c r="Q65" s="2"/>
      <c r="R65" s="2"/>
    </row>
    <row r="66" spans="1:26" x14ac:dyDescent="0.25">
      <c r="A66" s="1"/>
      <c r="B66" s="1"/>
      <c r="C66" s="1"/>
      <c r="D66" s="1"/>
      <c r="E66" s="14"/>
      <c r="F66" s="59">
        <v>11</v>
      </c>
      <c r="G66" s="89" t="s">
        <v>59</v>
      </c>
      <c r="H66" s="88">
        <v>10</v>
      </c>
      <c r="I66" s="89" t="s">
        <v>46</v>
      </c>
      <c r="J66" s="2"/>
      <c r="K66" s="2"/>
      <c r="L66" s="2"/>
      <c r="M66" s="2"/>
      <c r="N66" s="2"/>
      <c r="O66" s="2"/>
      <c r="P66" s="2"/>
      <c r="Q66" s="2"/>
      <c r="R66" s="2"/>
    </row>
    <row r="67" spans="1:26" x14ac:dyDescent="0.25">
      <c r="A67" s="1"/>
      <c r="B67" s="1"/>
      <c r="C67" s="1"/>
      <c r="D67" s="1"/>
      <c r="E67" s="14"/>
      <c r="F67" s="59">
        <v>12</v>
      </c>
      <c r="G67" s="89" t="s">
        <v>60</v>
      </c>
      <c r="H67" s="88">
        <v>10</v>
      </c>
      <c r="I67" s="89" t="s">
        <v>46</v>
      </c>
      <c r="J67" s="2"/>
      <c r="K67" s="2"/>
      <c r="L67" s="2"/>
      <c r="M67" s="2"/>
      <c r="N67" s="2"/>
      <c r="O67" s="2"/>
      <c r="P67" s="2"/>
      <c r="Q67" s="2"/>
      <c r="R67" s="2"/>
    </row>
    <row r="68" spans="1:26" x14ac:dyDescent="0.25">
      <c r="A68" s="1"/>
      <c r="B68" s="1"/>
      <c r="C68" s="1"/>
      <c r="D68" s="1"/>
      <c r="E68" s="14"/>
      <c r="F68" s="59">
        <v>13</v>
      </c>
      <c r="G68" s="89" t="s">
        <v>61</v>
      </c>
      <c r="H68" s="88">
        <v>15</v>
      </c>
      <c r="I68" s="89" t="s">
        <v>46</v>
      </c>
      <c r="J68" s="2"/>
      <c r="K68" s="2"/>
      <c r="L68" s="2"/>
      <c r="M68" s="2"/>
      <c r="N68" s="2"/>
      <c r="O68" s="2"/>
      <c r="P68" s="2"/>
      <c r="Q68" s="2"/>
      <c r="R68" s="2"/>
    </row>
    <row r="69" spans="1:26" x14ac:dyDescent="0.25">
      <c r="A69" s="1"/>
      <c r="B69" s="1"/>
      <c r="C69" s="1"/>
      <c r="D69" s="1"/>
      <c r="E69" s="14"/>
      <c r="F69" s="59">
        <v>14</v>
      </c>
      <c r="G69" s="92"/>
      <c r="H69" s="90"/>
      <c r="I69" s="92"/>
      <c r="J69" s="2"/>
      <c r="K69" s="2"/>
      <c r="L69" s="2"/>
      <c r="M69" s="2"/>
      <c r="N69" s="2"/>
      <c r="O69" s="2"/>
      <c r="P69" s="2"/>
      <c r="Q69" s="2"/>
      <c r="R69" s="2"/>
      <c r="S69" s="2"/>
      <c r="T69" s="2"/>
      <c r="U69" s="2"/>
      <c r="V69" s="2"/>
      <c r="W69" s="2"/>
      <c r="X69" s="2"/>
      <c r="Y69" s="2"/>
      <c r="Z69" s="2"/>
    </row>
    <row r="70" spans="1:26" x14ac:dyDescent="0.25">
      <c r="A70" s="1"/>
      <c r="B70" s="1"/>
      <c r="C70" s="1"/>
      <c r="D70" s="1"/>
      <c r="E70" s="14"/>
      <c r="F70" s="59">
        <v>15</v>
      </c>
      <c r="G70" s="92"/>
      <c r="H70" s="90"/>
      <c r="I70" s="92"/>
      <c r="J70" s="2"/>
      <c r="K70" s="2"/>
      <c r="L70" s="2"/>
      <c r="M70" s="2"/>
      <c r="N70" s="2"/>
      <c r="O70" s="2"/>
      <c r="P70" s="2"/>
      <c r="Q70" s="2"/>
      <c r="R70" s="2"/>
      <c r="S70" s="2"/>
      <c r="T70" s="2"/>
      <c r="U70" s="2"/>
      <c r="V70" s="2"/>
      <c r="W70" s="2"/>
      <c r="X70" s="2"/>
      <c r="Y70" s="2"/>
      <c r="Z70" s="2"/>
    </row>
    <row r="71" spans="1:26" x14ac:dyDescent="0.25">
      <c r="A71" s="1"/>
      <c r="B71" s="1"/>
      <c r="C71" s="1"/>
      <c r="D71" s="1"/>
      <c r="E71" s="14"/>
      <c r="F71" s="2"/>
      <c r="G71" s="2"/>
      <c r="H71" s="2"/>
      <c r="I71" s="2"/>
      <c r="J71" s="2"/>
      <c r="K71" s="2"/>
      <c r="L71" s="2"/>
      <c r="M71" s="2"/>
      <c r="N71" s="2"/>
      <c r="O71" s="2"/>
      <c r="P71" s="2"/>
      <c r="Q71" s="2"/>
      <c r="R71" s="2"/>
      <c r="S71" s="2"/>
      <c r="T71" s="2"/>
      <c r="U71" s="2"/>
      <c r="V71" s="2"/>
      <c r="W71" s="2"/>
      <c r="X71" s="2"/>
      <c r="Y71" s="2"/>
      <c r="Z71" s="2"/>
    </row>
    <row r="72" spans="1:26" x14ac:dyDescent="0.25">
      <c r="A72" s="1"/>
      <c r="B72" s="1"/>
      <c r="C72" s="1"/>
      <c r="D72" s="1"/>
      <c r="E72" s="14"/>
      <c r="F72" s="2"/>
      <c r="G72" s="141" t="s">
        <v>70</v>
      </c>
      <c r="H72" s="141"/>
      <c r="I72" s="2"/>
      <c r="J72" s="2"/>
      <c r="K72" s="2"/>
      <c r="L72" s="2"/>
      <c r="M72" s="2"/>
      <c r="N72" s="2"/>
      <c r="O72" s="2"/>
      <c r="P72" s="2"/>
      <c r="Q72" s="2"/>
      <c r="R72" s="2"/>
      <c r="S72" s="2"/>
      <c r="T72" s="2"/>
      <c r="U72" s="2"/>
      <c r="V72" s="2"/>
      <c r="W72" s="2"/>
      <c r="X72" s="2"/>
      <c r="Y72" s="2"/>
      <c r="Z72" s="2"/>
    </row>
    <row r="73" spans="1:26" x14ac:dyDescent="0.25">
      <c r="A73" s="1"/>
      <c r="B73" s="1"/>
      <c r="C73" s="1"/>
      <c r="D73" s="1"/>
      <c r="E73" s="14"/>
      <c r="F73" s="2"/>
      <c r="G73" s="142" t="s">
        <v>189</v>
      </c>
      <c r="H73" s="142"/>
      <c r="I73" s="142"/>
      <c r="J73" s="2"/>
      <c r="K73" s="2"/>
      <c r="L73" s="2"/>
      <c r="M73" s="2"/>
      <c r="N73" s="2"/>
      <c r="O73" s="2"/>
      <c r="P73" s="2"/>
      <c r="Q73" s="2"/>
      <c r="R73" s="2"/>
      <c r="S73" s="2"/>
      <c r="T73" s="2"/>
      <c r="U73" s="2"/>
      <c r="V73" s="2"/>
      <c r="W73" s="2"/>
      <c r="X73" s="2"/>
      <c r="Y73" s="2"/>
      <c r="Z73" s="2"/>
    </row>
    <row r="74" spans="1:26" x14ac:dyDescent="0.25">
      <c r="A74" s="1"/>
      <c r="B74" s="1"/>
      <c r="C74" s="1"/>
      <c r="D74" s="1"/>
      <c r="E74" s="14"/>
      <c r="F74" s="2"/>
      <c r="G74" s="49" t="s">
        <v>75</v>
      </c>
      <c r="H74" s="50">
        <v>10</v>
      </c>
      <c r="I74" s="49" t="s">
        <v>72</v>
      </c>
      <c r="J74" s="2"/>
      <c r="K74" s="2"/>
      <c r="L74" s="2"/>
      <c r="M74" s="2"/>
      <c r="N74" s="2"/>
      <c r="O74" s="2"/>
      <c r="P74" s="2"/>
      <c r="Q74" s="2"/>
      <c r="R74" s="2"/>
      <c r="S74" s="2"/>
      <c r="T74" s="2"/>
      <c r="U74" s="2"/>
      <c r="V74" s="2"/>
      <c r="W74" s="2"/>
      <c r="X74" s="2"/>
      <c r="Y74" s="2"/>
      <c r="Z74" s="2"/>
    </row>
    <row r="75" spans="1:26" x14ac:dyDescent="0.25">
      <c r="A75" s="1"/>
      <c r="B75" s="1"/>
      <c r="C75" s="1"/>
      <c r="D75" s="1"/>
      <c r="E75" s="14"/>
      <c r="F75" s="2"/>
      <c r="G75" s="49" t="s">
        <v>76</v>
      </c>
      <c r="H75" s="50">
        <v>15</v>
      </c>
      <c r="I75" s="49" t="s">
        <v>72</v>
      </c>
      <c r="J75" s="2"/>
      <c r="K75" s="2"/>
      <c r="L75" s="2"/>
      <c r="M75" s="2"/>
      <c r="N75" s="2"/>
      <c r="O75" s="2"/>
      <c r="P75" s="2"/>
      <c r="Q75" s="2"/>
      <c r="R75" s="2"/>
      <c r="S75" s="2"/>
      <c r="T75" s="2"/>
      <c r="U75" s="2"/>
      <c r="V75" s="2"/>
      <c r="W75" s="2"/>
      <c r="X75" s="2"/>
      <c r="Y75" s="2"/>
      <c r="Z75" s="2"/>
    </row>
    <row r="76" spans="1:26" x14ac:dyDescent="0.25">
      <c r="A76" s="1"/>
      <c r="B76" s="1"/>
      <c r="C76" s="1"/>
      <c r="D76" s="1"/>
      <c r="E76" s="14"/>
      <c r="F76" s="2"/>
      <c r="G76" s="49" t="s">
        <v>190</v>
      </c>
      <c r="H76" s="90"/>
      <c r="I76" s="49" t="s">
        <v>72</v>
      </c>
      <c r="J76" s="2"/>
      <c r="K76" s="2"/>
      <c r="L76" s="2"/>
      <c r="M76" s="2"/>
      <c r="N76" s="2"/>
      <c r="O76" s="2"/>
      <c r="P76" s="2"/>
      <c r="Q76" s="2"/>
      <c r="R76" s="2"/>
      <c r="S76" s="2"/>
      <c r="T76" s="2"/>
      <c r="U76" s="2"/>
      <c r="V76" s="2"/>
      <c r="W76" s="2"/>
      <c r="X76" s="2"/>
      <c r="Y76" s="2"/>
      <c r="Z76" s="2"/>
    </row>
    <row r="77" spans="1:26" x14ac:dyDescent="0.25">
      <c r="A77" s="1"/>
      <c r="B77" s="1"/>
      <c r="C77" s="1"/>
      <c r="D77" s="1"/>
      <c r="E77" s="14"/>
      <c r="F77" s="2"/>
      <c r="G77" s="2"/>
      <c r="H77" s="2"/>
      <c r="I77" s="2"/>
      <c r="J77" s="2"/>
      <c r="K77" s="2"/>
      <c r="L77" s="2"/>
      <c r="M77" s="2"/>
      <c r="N77" s="2"/>
      <c r="O77" s="2"/>
      <c r="P77" s="2"/>
      <c r="Q77" s="2"/>
      <c r="R77" s="2"/>
      <c r="S77" s="2"/>
      <c r="T77" s="2"/>
      <c r="U77" s="2"/>
      <c r="V77" s="2"/>
      <c r="W77" s="2"/>
      <c r="X77" s="2"/>
      <c r="Y77" s="2"/>
      <c r="Z77" s="2"/>
    </row>
    <row r="78" spans="1:26" ht="15.75" x14ac:dyDescent="0.3">
      <c r="A78" s="1"/>
      <c r="B78" s="1"/>
      <c r="C78" s="1"/>
      <c r="D78" s="1"/>
      <c r="E78" s="14"/>
      <c r="F78" s="2"/>
      <c r="G78" s="82" t="s">
        <v>269</v>
      </c>
      <c r="H78" s="2"/>
      <c r="I78" s="2"/>
      <c r="J78" s="2"/>
      <c r="K78" s="2"/>
      <c r="L78" s="2"/>
      <c r="M78" s="2"/>
      <c r="N78" s="2"/>
      <c r="O78" s="2"/>
      <c r="P78" s="2"/>
      <c r="Q78" s="2"/>
      <c r="R78" s="2"/>
      <c r="S78" s="2"/>
      <c r="T78" s="2"/>
      <c r="U78" s="2"/>
      <c r="V78" s="2"/>
      <c r="W78" s="2"/>
      <c r="X78" s="2"/>
      <c r="Y78" s="2"/>
      <c r="Z78" s="2"/>
    </row>
    <row r="79" spans="1:26" x14ac:dyDescent="0.25">
      <c r="A79" s="1"/>
      <c r="B79" s="1"/>
      <c r="C79" s="1"/>
      <c r="D79" s="1"/>
      <c r="E79" s="14"/>
      <c r="F79" s="2"/>
      <c r="G79" s="143" t="s">
        <v>201</v>
      </c>
      <c r="H79" s="143"/>
      <c r="I79" s="2"/>
      <c r="J79" s="2"/>
      <c r="K79" s="2"/>
      <c r="L79" s="2"/>
      <c r="M79" s="2"/>
      <c r="N79" s="2"/>
      <c r="O79" s="2"/>
      <c r="P79" s="2"/>
      <c r="Q79" s="2"/>
      <c r="R79" s="2"/>
      <c r="S79" s="2"/>
      <c r="T79" s="2"/>
      <c r="U79" s="2"/>
      <c r="V79" s="2"/>
      <c r="W79" s="2"/>
      <c r="X79" s="2"/>
      <c r="Y79" s="2"/>
      <c r="Z79" s="2"/>
    </row>
    <row r="80" spans="1:26" x14ac:dyDescent="0.25">
      <c r="A80" s="1"/>
      <c r="B80" s="1"/>
      <c r="C80" s="1"/>
      <c r="D80" s="1"/>
      <c r="E80" s="14"/>
      <c r="F80" s="2"/>
      <c r="G80" s="49" t="s">
        <v>84</v>
      </c>
      <c r="H80" s="50">
        <v>0.6</v>
      </c>
      <c r="I80" s="2"/>
      <c r="J80" s="2"/>
      <c r="K80" s="2"/>
      <c r="L80" s="2"/>
      <c r="M80" s="2"/>
      <c r="N80" s="2"/>
      <c r="O80" s="2"/>
      <c r="P80" s="2"/>
      <c r="Q80" s="2"/>
      <c r="R80" s="2"/>
      <c r="S80" s="2"/>
      <c r="T80" s="2"/>
      <c r="U80" s="2"/>
      <c r="V80" s="2"/>
      <c r="W80" s="2"/>
      <c r="X80" s="2"/>
      <c r="Y80" s="2"/>
      <c r="Z80" s="2"/>
    </row>
    <row r="81" spans="1:26" x14ac:dyDescent="0.25">
      <c r="A81" s="1"/>
      <c r="B81" s="1"/>
      <c r="C81" s="1"/>
      <c r="D81" s="1"/>
      <c r="E81" s="14"/>
      <c r="F81" s="2"/>
      <c r="G81" s="49" t="s">
        <v>87</v>
      </c>
      <c r="H81" s="50">
        <v>0.95</v>
      </c>
      <c r="I81" s="2"/>
      <c r="J81" s="2"/>
      <c r="K81" s="2"/>
      <c r="L81" s="2"/>
      <c r="M81" s="2"/>
      <c r="N81" s="2"/>
      <c r="O81" s="2"/>
      <c r="P81" s="2"/>
      <c r="Q81" s="2"/>
      <c r="R81" s="2"/>
      <c r="S81" s="2"/>
      <c r="T81" s="2"/>
      <c r="U81" s="2"/>
      <c r="V81" s="2"/>
      <c r="W81" s="2"/>
      <c r="X81" s="2"/>
      <c r="Y81" s="2"/>
      <c r="Z81" s="2"/>
    </row>
    <row r="82" spans="1:26" x14ac:dyDescent="0.25">
      <c r="A82" s="1"/>
      <c r="B82" s="1"/>
      <c r="C82" s="1"/>
      <c r="D82" s="1"/>
      <c r="E82" s="14"/>
      <c r="F82" s="2"/>
      <c r="G82" s="49" t="s">
        <v>88</v>
      </c>
      <c r="H82" s="50">
        <v>0.9</v>
      </c>
      <c r="I82" s="2"/>
      <c r="J82" s="2"/>
      <c r="K82" s="2"/>
      <c r="L82" s="2"/>
      <c r="M82" s="2"/>
      <c r="N82" s="2"/>
      <c r="O82" s="2"/>
      <c r="P82" s="2"/>
      <c r="Q82" s="2"/>
      <c r="R82" s="2"/>
      <c r="S82" s="2"/>
      <c r="T82" s="2"/>
      <c r="U82" s="2"/>
      <c r="V82" s="2"/>
      <c r="W82" s="2"/>
      <c r="X82" s="2"/>
      <c r="Y82" s="2"/>
      <c r="Z82" s="2"/>
    </row>
    <row r="83" spans="1:26" x14ac:dyDescent="0.25">
      <c r="A83" s="1"/>
      <c r="B83" s="1"/>
      <c r="C83" s="1"/>
      <c r="D83" s="1"/>
      <c r="E83" s="14"/>
      <c r="F83" s="2"/>
      <c r="G83" s="49" t="s">
        <v>190</v>
      </c>
      <c r="H83" s="90"/>
      <c r="I83" s="2"/>
      <c r="J83" s="2"/>
      <c r="K83" s="2"/>
      <c r="L83" s="2"/>
      <c r="M83" s="2"/>
      <c r="N83" s="2"/>
      <c r="O83" s="2"/>
      <c r="P83" s="2"/>
      <c r="Q83" s="2"/>
      <c r="R83" s="2"/>
      <c r="S83" s="2"/>
      <c r="T83" s="2"/>
      <c r="U83" s="2"/>
      <c r="V83" s="2"/>
      <c r="W83" s="2"/>
      <c r="X83" s="2"/>
      <c r="Y83" s="2"/>
      <c r="Z83" s="2"/>
    </row>
    <row r="84" spans="1:26" x14ac:dyDescent="0.25">
      <c r="A84" s="1"/>
      <c r="B84" s="1"/>
      <c r="C84" s="1"/>
      <c r="D84" s="1"/>
      <c r="E84" s="14"/>
      <c r="F84" s="2"/>
      <c r="G84" s="2"/>
      <c r="H84" s="2"/>
      <c r="I84" s="2"/>
      <c r="J84" s="2"/>
      <c r="K84" s="2"/>
      <c r="L84" s="2"/>
      <c r="M84" s="2"/>
      <c r="N84" s="2"/>
      <c r="O84" s="2"/>
      <c r="P84" s="2"/>
      <c r="Q84" s="2"/>
      <c r="R84" s="2"/>
      <c r="S84" s="2"/>
      <c r="T84" s="2"/>
      <c r="U84" s="2"/>
      <c r="V84" s="2"/>
      <c r="W84" s="2"/>
      <c r="X84" s="2"/>
      <c r="Y84" s="2"/>
      <c r="Z84" s="2"/>
    </row>
    <row r="85" spans="1:26" x14ac:dyDescent="0.25">
      <c r="A85" s="1"/>
      <c r="B85" s="1"/>
      <c r="C85" s="1"/>
      <c r="D85" s="1"/>
      <c r="E85" s="14"/>
      <c r="F85" s="2"/>
      <c r="G85" s="83" t="s">
        <v>204</v>
      </c>
      <c r="H85" s="2"/>
      <c r="I85" s="2"/>
      <c r="J85" s="2"/>
      <c r="K85" s="2"/>
      <c r="L85" s="2"/>
      <c r="M85" s="2"/>
      <c r="N85" s="2"/>
      <c r="O85" s="2"/>
      <c r="P85" s="2"/>
      <c r="Q85" s="2"/>
      <c r="R85" s="2"/>
      <c r="S85" s="2"/>
      <c r="T85" s="2"/>
      <c r="U85" s="2"/>
      <c r="V85" s="2"/>
      <c r="W85" s="2"/>
      <c r="X85" s="2"/>
      <c r="Y85" s="2"/>
      <c r="Z85" s="2"/>
    </row>
    <row r="86" spans="1:26" x14ac:dyDescent="0.25">
      <c r="A86" s="1"/>
      <c r="B86" s="1"/>
      <c r="C86" s="1"/>
      <c r="D86" s="1"/>
      <c r="E86" s="14"/>
      <c r="F86" s="2"/>
      <c r="G86" s="143" t="s">
        <v>272</v>
      </c>
      <c r="H86" s="143"/>
      <c r="I86" s="2"/>
      <c r="J86" s="2"/>
      <c r="K86" s="2"/>
      <c r="L86" s="2"/>
      <c r="M86" s="2"/>
      <c r="N86" s="2"/>
      <c r="O86" s="2"/>
      <c r="P86" s="2"/>
      <c r="Q86" s="2"/>
      <c r="R86" s="2"/>
      <c r="S86" s="2"/>
      <c r="T86" s="2"/>
      <c r="U86" s="2"/>
      <c r="V86" s="2"/>
      <c r="W86" s="2"/>
      <c r="X86" s="2"/>
      <c r="Y86" s="2"/>
      <c r="Z86" s="2"/>
    </row>
    <row r="87" spans="1:26" x14ac:dyDescent="0.25">
      <c r="A87" s="1"/>
      <c r="B87" s="1"/>
      <c r="C87" s="1"/>
      <c r="D87" s="1"/>
      <c r="E87" s="14"/>
      <c r="F87" s="2"/>
      <c r="G87" s="148" t="s">
        <v>103</v>
      </c>
      <c r="H87" s="148"/>
      <c r="I87" s="50">
        <v>0.35699999999999998</v>
      </c>
      <c r="J87" s="2"/>
      <c r="K87" s="2"/>
      <c r="L87" s="2"/>
      <c r="M87" s="2"/>
      <c r="N87" s="2"/>
      <c r="O87" s="2"/>
      <c r="P87" s="2"/>
      <c r="Q87" s="2"/>
      <c r="R87" s="2"/>
      <c r="S87" s="2"/>
      <c r="T87" s="2"/>
      <c r="U87" s="2"/>
      <c r="V87" s="2"/>
      <c r="W87" s="2"/>
      <c r="X87" s="2"/>
      <c r="Y87" s="2"/>
      <c r="Z87" s="2"/>
    </row>
    <row r="88" spans="1:26" x14ac:dyDescent="0.25">
      <c r="A88" s="1"/>
      <c r="B88" s="1"/>
      <c r="C88" s="1"/>
      <c r="D88" s="1"/>
      <c r="E88" s="14"/>
      <c r="F88" s="2"/>
      <c r="G88" s="148" t="s">
        <v>105</v>
      </c>
      <c r="H88" s="148"/>
      <c r="I88" s="50">
        <v>0.33100000000000002</v>
      </c>
      <c r="J88" s="2"/>
      <c r="K88" s="2"/>
      <c r="L88" s="2"/>
      <c r="M88" s="2"/>
      <c r="N88" s="2"/>
      <c r="O88" s="2"/>
      <c r="P88" s="2"/>
      <c r="Q88" s="2"/>
      <c r="R88" s="2"/>
      <c r="S88" s="2"/>
      <c r="T88" s="2"/>
      <c r="U88" s="2"/>
      <c r="V88" s="2"/>
      <c r="W88" s="2"/>
      <c r="X88" s="2"/>
      <c r="Y88" s="2"/>
      <c r="Z88" s="2"/>
    </row>
    <row r="89" spans="1:26" x14ac:dyDescent="0.25">
      <c r="A89" s="1"/>
      <c r="B89" s="1"/>
      <c r="C89" s="1"/>
      <c r="D89" s="1"/>
      <c r="E89" s="14"/>
      <c r="F89" s="2"/>
      <c r="G89" s="148" t="s">
        <v>106</v>
      </c>
      <c r="H89" s="148"/>
      <c r="I89" s="50">
        <v>0.83299999999999996</v>
      </c>
      <c r="J89" s="2"/>
      <c r="K89" s="2"/>
      <c r="L89" s="2"/>
      <c r="M89" s="2"/>
      <c r="N89" s="2"/>
      <c r="O89" s="2"/>
      <c r="P89" s="2"/>
      <c r="Q89" s="2"/>
      <c r="R89" s="2"/>
      <c r="S89" s="2"/>
      <c r="T89" s="2"/>
      <c r="U89" s="2"/>
      <c r="V89" s="2"/>
      <c r="W89" s="2"/>
      <c r="X89" s="2"/>
      <c r="Y89" s="2"/>
      <c r="Z89" s="2"/>
    </row>
    <row r="90" spans="1:26" x14ac:dyDescent="0.25">
      <c r="A90" s="1"/>
      <c r="B90" s="1"/>
      <c r="C90" s="1"/>
      <c r="D90" s="1"/>
      <c r="E90" s="14"/>
      <c r="F90" s="2"/>
      <c r="G90" s="148" t="s">
        <v>107</v>
      </c>
      <c r="H90" s="148"/>
      <c r="I90" s="50">
        <v>0.93200000000000005</v>
      </c>
      <c r="J90" s="2"/>
      <c r="K90" s="2"/>
      <c r="L90" s="2"/>
      <c r="M90" s="2"/>
      <c r="N90" s="2"/>
      <c r="O90" s="2"/>
      <c r="P90" s="2"/>
      <c r="Q90" s="2"/>
      <c r="R90" s="2"/>
      <c r="S90" s="2"/>
      <c r="T90" s="2"/>
      <c r="U90" s="2"/>
      <c r="V90" s="2"/>
      <c r="W90" s="2"/>
      <c r="X90" s="2"/>
      <c r="Y90" s="2"/>
      <c r="Z90" s="2"/>
    </row>
    <row r="91" spans="1:26" x14ac:dyDescent="0.25">
      <c r="A91" s="1"/>
      <c r="B91" s="1"/>
      <c r="C91" s="1"/>
      <c r="D91" s="1"/>
      <c r="E91" s="14"/>
      <c r="F91" s="2"/>
      <c r="G91" s="148" t="s">
        <v>108</v>
      </c>
      <c r="H91" s="148"/>
      <c r="I91" s="50">
        <v>0.77600000000000002</v>
      </c>
      <c r="J91" s="2"/>
      <c r="K91" s="2"/>
      <c r="L91" s="2"/>
      <c r="M91" s="2"/>
      <c r="N91" s="2"/>
      <c r="O91" s="2"/>
      <c r="P91" s="2"/>
      <c r="Q91" s="2"/>
      <c r="R91" s="2"/>
      <c r="S91" s="2"/>
      <c r="T91" s="2"/>
      <c r="U91" s="2"/>
      <c r="V91" s="2"/>
      <c r="W91" s="2"/>
      <c r="X91" s="2"/>
      <c r="Y91" s="2"/>
      <c r="Z91" s="2"/>
    </row>
    <row r="92" spans="1:26" x14ac:dyDescent="0.25">
      <c r="A92" s="1"/>
      <c r="B92" s="1"/>
      <c r="C92" s="1"/>
      <c r="D92" s="1"/>
      <c r="E92" s="14"/>
      <c r="F92" s="2"/>
      <c r="G92" s="148" t="s">
        <v>109</v>
      </c>
      <c r="H92" s="148"/>
      <c r="I92" s="50">
        <v>0.77600000000000002</v>
      </c>
      <c r="J92" s="2"/>
      <c r="K92" s="2"/>
      <c r="L92" s="2"/>
      <c r="M92" s="2"/>
      <c r="N92" s="2"/>
      <c r="O92" s="2"/>
      <c r="P92" s="2"/>
      <c r="Q92" s="2"/>
      <c r="R92" s="2"/>
      <c r="S92" s="2"/>
      <c r="T92" s="2"/>
      <c r="U92" s="2"/>
      <c r="V92" s="2"/>
      <c r="W92" s="2"/>
      <c r="X92" s="2"/>
      <c r="Y92" s="2"/>
      <c r="Z92" s="2"/>
    </row>
    <row r="93" spans="1:26" x14ac:dyDescent="0.25">
      <c r="A93" s="1"/>
      <c r="B93" s="1"/>
      <c r="C93" s="1"/>
      <c r="D93" s="1"/>
      <c r="E93" s="14"/>
      <c r="F93" s="2"/>
      <c r="G93" s="148" t="s">
        <v>190</v>
      </c>
      <c r="H93" s="148"/>
      <c r="I93" s="90"/>
      <c r="J93" s="2"/>
      <c r="K93" s="2"/>
      <c r="L93" s="2"/>
      <c r="M93" s="2"/>
      <c r="N93" s="2"/>
      <c r="O93" s="2"/>
      <c r="P93" s="2"/>
      <c r="Q93" s="2"/>
      <c r="R93" s="2"/>
      <c r="S93" s="2"/>
      <c r="T93" s="2"/>
      <c r="U93" s="2"/>
      <c r="V93" s="2"/>
      <c r="W93" s="2"/>
      <c r="X93" s="2"/>
      <c r="Y93" s="2"/>
      <c r="Z93" s="2"/>
    </row>
    <row r="94" spans="1:26" x14ac:dyDescent="0.25">
      <c r="A94" s="1"/>
      <c r="B94" s="1"/>
      <c r="C94" s="1"/>
      <c r="D94" s="1"/>
      <c r="E94" s="14"/>
      <c r="F94" s="2"/>
      <c r="G94" s="2"/>
      <c r="H94" s="2"/>
      <c r="I94" s="2"/>
      <c r="J94" s="2"/>
      <c r="K94" s="2"/>
      <c r="L94" s="2"/>
      <c r="M94" s="2"/>
      <c r="N94" s="2"/>
      <c r="O94" s="2"/>
      <c r="P94" s="2"/>
      <c r="Q94" s="2"/>
      <c r="R94" s="2"/>
      <c r="S94" s="2"/>
      <c r="T94" s="2"/>
      <c r="U94" s="2"/>
      <c r="V94" s="2"/>
      <c r="W94" s="2"/>
      <c r="X94" s="2"/>
      <c r="Y94" s="2"/>
      <c r="Z94" s="2"/>
    </row>
    <row r="95" spans="1:26" x14ac:dyDescent="0.25">
      <c r="A95" s="1"/>
      <c r="B95" s="1"/>
      <c r="C95" s="1"/>
      <c r="D95" s="1"/>
      <c r="E95" s="14"/>
      <c r="F95" s="2"/>
      <c r="G95" s="2"/>
      <c r="H95" s="2"/>
      <c r="I95" s="2"/>
      <c r="J95" s="2"/>
      <c r="K95" s="2"/>
      <c r="L95" s="2"/>
      <c r="M95" s="2"/>
      <c r="N95" s="2"/>
      <c r="O95" s="2"/>
      <c r="P95" s="2"/>
      <c r="Q95" s="2"/>
      <c r="R95" s="2"/>
      <c r="S95" s="2"/>
      <c r="T95" s="2"/>
      <c r="U95" s="2"/>
      <c r="V95" s="2"/>
      <c r="W95" s="2"/>
      <c r="X95" s="2"/>
      <c r="Y95" s="2"/>
      <c r="Z95" s="2"/>
    </row>
    <row r="96" spans="1:26" x14ac:dyDescent="0.25">
      <c r="A96" s="1"/>
      <c r="B96" s="1"/>
      <c r="C96" s="1"/>
      <c r="D96" s="1"/>
      <c r="E96" s="14"/>
      <c r="F96" s="2"/>
      <c r="G96" s="2"/>
      <c r="H96" s="2"/>
      <c r="I96" s="2"/>
      <c r="J96" s="2"/>
      <c r="K96" s="2"/>
      <c r="L96" s="2"/>
      <c r="M96" s="2"/>
      <c r="N96" s="2"/>
      <c r="O96" s="2"/>
      <c r="P96" s="2"/>
      <c r="Q96" s="2"/>
      <c r="R96" s="2"/>
      <c r="S96" s="2"/>
      <c r="T96" s="2"/>
      <c r="U96" s="2"/>
      <c r="V96" s="2"/>
      <c r="W96" s="2"/>
      <c r="X96" s="2"/>
      <c r="Y96" s="2"/>
      <c r="Z96" s="2"/>
    </row>
    <row r="97" spans="1:26" x14ac:dyDescent="0.25">
      <c r="A97" s="1"/>
      <c r="B97" s="1"/>
      <c r="C97" s="1"/>
      <c r="D97" s="1"/>
      <c r="E97" s="14"/>
      <c r="F97" s="2"/>
      <c r="G97" s="2"/>
      <c r="H97" s="2"/>
      <c r="I97" s="2"/>
      <c r="J97" s="2"/>
      <c r="K97" s="2"/>
      <c r="L97" s="2"/>
      <c r="M97" s="2"/>
      <c r="N97" s="2"/>
      <c r="O97" s="2"/>
      <c r="P97" s="2"/>
      <c r="Q97" s="2"/>
      <c r="R97" s="2"/>
      <c r="S97" s="2"/>
      <c r="T97" s="2"/>
      <c r="U97" s="2"/>
      <c r="V97" s="2"/>
      <c r="W97" s="2"/>
      <c r="X97" s="2"/>
      <c r="Y97" s="2"/>
      <c r="Z97" s="2"/>
    </row>
    <row r="98" spans="1:26" x14ac:dyDescent="0.25">
      <c r="A98" s="1"/>
      <c r="B98" s="1"/>
      <c r="C98" s="1"/>
      <c r="D98" s="1"/>
      <c r="E98" s="14"/>
      <c r="F98" s="2"/>
      <c r="G98" s="2"/>
      <c r="H98" s="2"/>
      <c r="I98" s="2"/>
      <c r="J98" s="2"/>
      <c r="K98" s="2"/>
      <c r="L98" s="2"/>
      <c r="M98" s="2"/>
      <c r="N98" s="2"/>
      <c r="O98" s="2"/>
      <c r="P98" s="2"/>
      <c r="Q98" s="2"/>
      <c r="R98" s="2"/>
      <c r="S98" s="2"/>
      <c r="T98" s="2"/>
      <c r="U98" s="2"/>
      <c r="V98" s="2"/>
      <c r="W98" s="2"/>
      <c r="X98" s="2"/>
      <c r="Y98" s="2"/>
      <c r="Z98" s="2"/>
    </row>
    <row r="99" spans="1:26" x14ac:dyDescent="0.25">
      <c r="A99" s="1"/>
      <c r="B99" s="1"/>
      <c r="C99" s="1"/>
      <c r="D99" s="1"/>
      <c r="E99" s="14"/>
      <c r="F99" s="2"/>
      <c r="G99" s="2"/>
      <c r="H99" s="2"/>
      <c r="I99" s="2"/>
      <c r="J99" s="2"/>
      <c r="K99" s="2"/>
      <c r="L99" s="2"/>
      <c r="M99" s="2"/>
      <c r="N99" s="2"/>
      <c r="O99" s="2"/>
      <c r="P99" s="2"/>
      <c r="Q99" s="2"/>
      <c r="R99" s="2"/>
      <c r="S99" s="2"/>
      <c r="T99" s="2"/>
      <c r="U99" s="2"/>
      <c r="V99" s="2"/>
      <c r="W99" s="2"/>
      <c r="X99" s="2"/>
      <c r="Y99" s="2"/>
      <c r="Z99" s="2"/>
    </row>
    <row r="100" spans="1:26" x14ac:dyDescent="0.25">
      <c r="A100" s="1"/>
      <c r="B100" s="1"/>
      <c r="C100" s="1"/>
      <c r="D100" s="1"/>
      <c r="E100" s="14"/>
      <c r="F100" s="2"/>
      <c r="G100" s="2"/>
      <c r="H100" s="2"/>
      <c r="I100" s="2"/>
      <c r="J100" s="2"/>
      <c r="K100" s="2"/>
      <c r="L100" s="2"/>
      <c r="M100" s="2"/>
      <c r="N100" s="2"/>
      <c r="O100" s="2"/>
      <c r="P100" s="2"/>
      <c r="Q100" s="2"/>
      <c r="R100" s="2"/>
      <c r="S100" s="2"/>
      <c r="T100" s="2"/>
      <c r="U100" s="2"/>
      <c r="V100" s="2"/>
      <c r="W100" s="2"/>
      <c r="X100" s="2"/>
      <c r="Y100" s="2"/>
      <c r="Z100" s="2"/>
    </row>
    <row r="101" spans="1:26" x14ac:dyDescent="0.25">
      <c r="A101" s="1"/>
      <c r="B101" s="1"/>
      <c r="C101" s="1"/>
      <c r="D101" s="1"/>
      <c r="E101" s="14"/>
      <c r="F101" s="2"/>
      <c r="G101" s="2"/>
      <c r="H101" s="2"/>
      <c r="I101" s="2"/>
      <c r="J101" s="2"/>
      <c r="K101" s="2"/>
      <c r="L101" s="2"/>
      <c r="M101" s="2"/>
      <c r="N101" s="2"/>
      <c r="O101" s="2"/>
      <c r="P101" s="2"/>
      <c r="Q101" s="2"/>
      <c r="R101" s="2"/>
      <c r="S101" s="2"/>
      <c r="T101" s="2"/>
      <c r="U101" s="2"/>
      <c r="V101" s="2"/>
      <c r="W101" s="2"/>
      <c r="X101" s="2"/>
      <c r="Y101" s="2"/>
      <c r="Z101" s="2"/>
    </row>
    <row r="102" spans="1:26" x14ac:dyDescent="0.25">
      <c r="A102" s="1"/>
      <c r="B102" s="1"/>
      <c r="C102" s="1"/>
      <c r="D102" s="1"/>
      <c r="E102" s="14"/>
      <c r="F102" s="2"/>
      <c r="G102" s="2"/>
      <c r="H102" s="2"/>
      <c r="I102" s="2"/>
      <c r="J102" s="2"/>
      <c r="K102" s="2"/>
      <c r="L102" s="2"/>
      <c r="M102" s="2"/>
      <c r="N102" s="2"/>
      <c r="O102" s="2"/>
      <c r="P102" s="2"/>
      <c r="Q102" s="2"/>
      <c r="R102" s="2"/>
      <c r="S102" s="2"/>
      <c r="T102" s="2"/>
      <c r="U102" s="2"/>
      <c r="V102" s="2"/>
      <c r="W102" s="2"/>
      <c r="X102" s="2"/>
      <c r="Y102" s="2"/>
      <c r="Z102" s="2"/>
    </row>
    <row r="103" spans="1:26" x14ac:dyDescent="0.25">
      <c r="A103" s="1"/>
      <c r="B103" s="1"/>
      <c r="C103" s="1"/>
      <c r="D103" s="1"/>
      <c r="E103" s="14"/>
      <c r="F103" s="2"/>
      <c r="G103" s="2"/>
      <c r="H103" s="2"/>
      <c r="I103" s="2"/>
      <c r="J103" s="2"/>
      <c r="K103" s="2"/>
      <c r="L103" s="2"/>
      <c r="M103" s="2"/>
      <c r="N103" s="2"/>
      <c r="O103" s="2"/>
      <c r="P103" s="2"/>
      <c r="Q103" s="2"/>
      <c r="R103" s="2"/>
      <c r="S103" s="2"/>
      <c r="T103" s="2"/>
      <c r="U103" s="2"/>
      <c r="V103" s="2"/>
      <c r="W103" s="2"/>
      <c r="X103" s="2"/>
      <c r="Y103" s="2"/>
      <c r="Z103" s="2"/>
    </row>
    <row r="104" spans="1:26" x14ac:dyDescent="0.25">
      <c r="A104" s="1"/>
      <c r="B104" s="1"/>
      <c r="C104" s="1"/>
      <c r="D104" s="1"/>
      <c r="E104" s="14"/>
      <c r="F104" s="2"/>
      <c r="G104" s="2"/>
      <c r="H104" s="2"/>
      <c r="I104" s="2"/>
      <c r="J104" s="2"/>
      <c r="K104" s="2"/>
      <c r="L104" s="2"/>
      <c r="M104" s="2"/>
      <c r="N104" s="2"/>
      <c r="O104" s="2"/>
      <c r="P104" s="2"/>
      <c r="Q104" s="2"/>
      <c r="R104" s="2"/>
      <c r="S104" s="2"/>
      <c r="T104" s="2"/>
      <c r="U104" s="2"/>
      <c r="V104" s="2"/>
      <c r="W104" s="2"/>
      <c r="X104" s="2"/>
      <c r="Y104" s="2"/>
      <c r="Z104" s="2"/>
    </row>
    <row r="105" spans="1:26" x14ac:dyDescent="0.25">
      <c r="A105" s="1"/>
      <c r="B105" s="1"/>
      <c r="C105" s="1"/>
      <c r="D105" s="1"/>
      <c r="E105" s="14"/>
      <c r="F105" s="2"/>
      <c r="G105" s="2"/>
      <c r="H105" s="2"/>
      <c r="I105" s="2"/>
      <c r="J105" s="2"/>
      <c r="K105" s="2"/>
      <c r="L105" s="2"/>
      <c r="M105" s="2"/>
      <c r="N105" s="2"/>
      <c r="O105" s="2"/>
      <c r="P105" s="2"/>
      <c r="Q105" s="2"/>
      <c r="R105" s="2"/>
      <c r="S105" s="2"/>
      <c r="T105" s="2"/>
      <c r="U105" s="2"/>
      <c r="V105" s="2"/>
      <c r="W105" s="2"/>
      <c r="X105" s="2"/>
      <c r="Y105" s="2"/>
      <c r="Z105" s="2"/>
    </row>
    <row r="106" spans="1:26" x14ac:dyDescent="0.25">
      <c r="A106" s="1"/>
      <c r="B106" s="1"/>
      <c r="C106" s="1"/>
      <c r="D106" s="1"/>
      <c r="E106" s="14"/>
      <c r="F106" s="2"/>
      <c r="G106" s="2"/>
      <c r="H106" s="2"/>
      <c r="I106" s="2"/>
      <c r="J106" s="2"/>
      <c r="K106" s="2"/>
      <c r="L106" s="2"/>
      <c r="M106" s="2"/>
      <c r="N106" s="2"/>
      <c r="O106" s="2"/>
      <c r="P106" s="2"/>
      <c r="Q106" s="2"/>
      <c r="R106" s="2"/>
      <c r="S106" s="2"/>
      <c r="T106" s="2"/>
      <c r="U106" s="2"/>
      <c r="V106" s="2"/>
      <c r="W106" s="2"/>
      <c r="X106" s="2"/>
      <c r="Y106" s="2"/>
      <c r="Z106" s="2"/>
    </row>
    <row r="107" spans="1:26" x14ac:dyDescent="0.25">
      <c r="A107" s="1"/>
      <c r="B107" s="1"/>
      <c r="C107" s="1"/>
      <c r="D107" s="1"/>
      <c r="E107" s="14"/>
      <c r="F107" s="2"/>
      <c r="G107" s="2"/>
      <c r="H107" s="2"/>
      <c r="I107" s="2"/>
      <c r="J107" s="2"/>
      <c r="K107" s="2"/>
      <c r="L107" s="2"/>
      <c r="M107" s="2"/>
      <c r="N107" s="2"/>
      <c r="O107" s="2"/>
      <c r="P107" s="2"/>
      <c r="Q107" s="2"/>
      <c r="R107" s="2"/>
      <c r="S107" s="2"/>
      <c r="T107" s="2"/>
      <c r="U107" s="2"/>
      <c r="V107" s="2"/>
      <c r="W107" s="2"/>
      <c r="X107" s="2"/>
      <c r="Y107" s="2"/>
      <c r="Z107" s="2"/>
    </row>
    <row r="108" spans="1:26" x14ac:dyDescent="0.25">
      <c r="A108" s="1"/>
      <c r="B108" s="1"/>
      <c r="C108" s="1"/>
      <c r="D108" s="1"/>
      <c r="E108" s="14"/>
      <c r="F108" s="2"/>
      <c r="G108" s="2"/>
      <c r="H108" s="2"/>
      <c r="I108" s="2"/>
      <c r="J108" s="2"/>
      <c r="K108" s="2"/>
      <c r="L108" s="2"/>
      <c r="M108" s="2"/>
      <c r="N108" s="2"/>
      <c r="O108" s="2"/>
      <c r="P108" s="2"/>
      <c r="Q108" s="2"/>
      <c r="R108" s="2"/>
      <c r="S108" s="2"/>
      <c r="T108" s="2"/>
      <c r="U108" s="2"/>
      <c r="V108" s="2"/>
      <c r="W108" s="2"/>
      <c r="X108" s="2"/>
      <c r="Y108" s="2"/>
      <c r="Z108" s="2"/>
    </row>
    <row r="109" spans="1:26" x14ac:dyDescent="0.25">
      <c r="A109" s="1"/>
      <c r="B109" s="1"/>
      <c r="C109" s="1"/>
      <c r="D109" s="1"/>
      <c r="E109" s="14"/>
      <c r="F109" s="2"/>
      <c r="G109" s="2"/>
      <c r="H109" s="2"/>
      <c r="I109" s="2"/>
      <c r="J109" s="2"/>
      <c r="K109" s="2"/>
      <c r="L109" s="2"/>
      <c r="M109" s="2"/>
      <c r="N109" s="2"/>
      <c r="O109" s="2"/>
      <c r="P109" s="2"/>
      <c r="Q109" s="2"/>
      <c r="R109" s="2"/>
      <c r="S109" s="2"/>
      <c r="T109" s="2"/>
      <c r="U109" s="2"/>
      <c r="V109" s="2"/>
      <c r="W109" s="2"/>
      <c r="X109" s="2"/>
      <c r="Y109" s="2"/>
      <c r="Z109" s="2"/>
    </row>
    <row r="110" spans="1:26" x14ac:dyDescent="0.25">
      <c r="A110" s="1"/>
      <c r="B110" s="1"/>
      <c r="C110" s="1"/>
      <c r="D110" s="1"/>
      <c r="E110" s="14"/>
      <c r="F110" s="2"/>
      <c r="G110" s="2"/>
      <c r="H110" s="2"/>
      <c r="I110" s="2"/>
      <c r="J110" s="2"/>
      <c r="K110" s="2"/>
      <c r="L110" s="2"/>
      <c r="M110" s="2"/>
      <c r="N110" s="2"/>
      <c r="O110" s="2"/>
      <c r="P110" s="2"/>
      <c r="Q110" s="2"/>
      <c r="R110" s="2"/>
      <c r="S110" s="2"/>
      <c r="T110" s="2"/>
      <c r="U110" s="2"/>
      <c r="V110" s="2"/>
      <c r="W110" s="2"/>
      <c r="X110" s="2"/>
      <c r="Y110" s="2"/>
      <c r="Z110" s="2"/>
    </row>
    <row r="111" spans="1:26" x14ac:dyDescent="0.25">
      <c r="A111" s="1"/>
      <c r="B111" s="1"/>
      <c r="C111" s="1"/>
      <c r="D111" s="1"/>
      <c r="E111" s="14"/>
      <c r="F111" s="2"/>
      <c r="G111" s="2"/>
      <c r="H111" s="2"/>
      <c r="I111" s="2"/>
      <c r="J111" s="2"/>
      <c r="K111" s="2"/>
      <c r="L111" s="2"/>
      <c r="M111" s="2"/>
      <c r="N111" s="2"/>
      <c r="O111" s="2"/>
      <c r="P111" s="2"/>
      <c r="Q111" s="2"/>
      <c r="R111" s="2"/>
      <c r="S111" s="2"/>
      <c r="T111" s="2"/>
      <c r="U111" s="2"/>
      <c r="V111" s="2"/>
      <c r="W111" s="2"/>
      <c r="X111" s="2"/>
      <c r="Y111" s="2"/>
      <c r="Z111" s="2"/>
    </row>
    <row r="112" spans="1:26" x14ac:dyDescent="0.25">
      <c r="A112" s="1"/>
      <c r="B112" s="1"/>
      <c r="C112" s="1"/>
      <c r="D112" s="1"/>
      <c r="E112" s="14"/>
      <c r="F112" s="2"/>
      <c r="G112" s="2"/>
      <c r="H112" s="2"/>
      <c r="I112" s="2"/>
      <c r="J112" s="2"/>
      <c r="K112" s="2"/>
      <c r="L112" s="2"/>
      <c r="M112" s="2"/>
      <c r="N112" s="2"/>
      <c r="O112" s="2"/>
      <c r="P112" s="2"/>
      <c r="Q112" s="2"/>
      <c r="R112" s="2"/>
      <c r="S112" s="2"/>
      <c r="T112" s="2"/>
      <c r="U112" s="2"/>
      <c r="V112" s="2"/>
      <c r="W112" s="2"/>
      <c r="X112" s="2"/>
      <c r="Y112" s="2"/>
      <c r="Z112" s="2"/>
    </row>
    <row r="113" spans="1:26" x14ac:dyDescent="0.25">
      <c r="A113" s="1"/>
      <c r="B113" s="1"/>
      <c r="C113" s="1"/>
      <c r="D113" s="1"/>
      <c r="E113" s="14"/>
      <c r="F113" s="2"/>
      <c r="G113" s="2"/>
      <c r="H113" s="2"/>
      <c r="I113" s="2"/>
      <c r="J113" s="2"/>
      <c r="K113" s="2"/>
      <c r="L113" s="2"/>
      <c r="M113" s="2"/>
      <c r="N113" s="2"/>
      <c r="O113" s="2"/>
      <c r="P113" s="2"/>
      <c r="Q113" s="2"/>
      <c r="R113" s="2"/>
      <c r="S113" s="2"/>
      <c r="T113" s="2"/>
      <c r="U113" s="2"/>
      <c r="V113" s="2"/>
      <c r="W113" s="2"/>
      <c r="X113" s="2"/>
      <c r="Y113" s="2"/>
      <c r="Z113" s="2"/>
    </row>
    <row r="114" spans="1:26" x14ac:dyDescent="0.25">
      <c r="A114" s="1"/>
      <c r="B114" s="1"/>
      <c r="C114" s="1"/>
      <c r="D114" s="1"/>
      <c r="E114" s="14"/>
      <c r="F114" s="2"/>
      <c r="G114" s="2"/>
      <c r="H114" s="2"/>
      <c r="I114" s="2"/>
      <c r="J114" s="2"/>
      <c r="K114" s="2"/>
      <c r="L114" s="2"/>
      <c r="M114" s="2"/>
      <c r="N114" s="2"/>
      <c r="O114" s="2"/>
      <c r="P114" s="2"/>
      <c r="Q114" s="2"/>
      <c r="R114" s="2"/>
      <c r="S114" s="2"/>
      <c r="T114" s="2"/>
      <c r="U114" s="2"/>
      <c r="V114" s="2"/>
      <c r="W114" s="2"/>
      <c r="X114" s="2"/>
      <c r="Y114" s="2"/>
      <c r="Z114" s="2"/>
    </row>
    <row r="115" spans="1:26" x14ac:dyDescent="0.25">
      <c r="A115" s="1"/>
      <c r="B115" s="1"/>
      <c r="C115" s="1"/>
      <c r="D115" s="1"/>
      <c r="E115" s="14"/>
      <c r="F115" s="2"/>
      <c r="G115" s="2"/>
      <c r="H115" s="2"/>
      <c r="I115" s="2"/>
      <c r="J115" s="2"/>
      <c r="K115" s="2"/>
      <c r="L115" s="2"/>
      <c r="M115" s="2"/>
      <c r="N115" s="2"/>
      <c r="O115" s="2"/>
      <c r="P115" s="2"/>
      <c r="Q115" s="2"/>
      <c r="R115" s="2"/>
      <c r="S115" s="2"/>
      <c r="T115" s="2"/>
      <c r="U115" s="2"/>
      <c r="V115" s="2"/>
      <c r="W115" s="2"/>
      <c r="X115" s="2"/>
      <c r="Y115" s="2"/>
      <c r="Z115" s="2"/>
    </row>
    <row r="116" spans="1:26" x14ac:dyDescent="0.25">
      <c r="A116" s="1"/>
      <c r="B116" s="1"/>
      <c r="C116" s="1"/>
      <c r="D116" s="1"/>
      <c r="E116" s="14"/>
      <c r="F116" s="2"/>
      <c r="G116" s="2"/>
      <c r="H116" s="2"/>
      <c r="I116" s="2"/>
      <c r="J116" s="2"/>
      <c r="K116" s="2"/>
      <c r="L116" s="2"/>
      <c r="M116" s="2"/>
      <c r="N116" s="2"/>
      <c r="O116" s="2"/>
      <c r="P116" s="2"/>
      <c r="Q116" s="2"/>
      <c r="R116" s="2"/>
      <c r="S116" s="2"/>
      <c r="T116" s="2"/>
      <c r="U116" s="2"/>
      <c r="V116" s="2"/>
      <c r="W116" s="2"/>
      <c r="X116" s="2"/>
      <c r="Y116" s="2"/>
      <c r="Z116" s="2"/>
    </row>
    <row r="117" spans="1:26" x14ac:dyDescent="0.25">
      <c r="A117" s="1"/>
      <c r="B117" s="1"/>
      <c r="C117" s="1"/>
      <c r="D117" s="1"/>
      <c r="E117" s="14"/>
      <c r="F117" s="2"/>
      <c r="G117" s="2"/>
      <c r="H117" s="2"/>
      <c r="I117" s="2"/>
      <c r="J117" s="2"/>
      <c r="K117" s="2"/>
      <c r="L117" s="2"/>
      <c r="M117" s="2"/>
      <c r="N117" s="2"/>
      <c r="O117" s="2"/>
      <c r="P117" s="2"/>
      <c r="Q117" s="2"/>
      <c r="R117" s="2"/>
      <c r="S117" s="2"/>
      <c r="T117" s="2"/>
      <c r="U117" s="2"/>
      <c r="V117" s="2"/>
      <c r="W117" s="2"/>
      <c r="X117" s="2"/>
      <c r="Y117" s="2"/>
      <c r="Z117" s="2"/>
    </row>
    <row r="118" spans="1:26" x14ac:dyDescent="0.25">
      <c r="A118" s="1"/>
      <c r="B118" s="1"/>
      <c r="C118" s="1"/>
      <c r="D118" s="1"/>
      <c r="E118" s="14"/>
      <c r="F118" s="2"/>
      <c r="G118" s="2"/>
      <c r="H118" s="2"/>
      <c r="I118" s="2"/>
      <c r="J118" s="2"/>
      <c r="K118" s="2"/>
      <c r="L118" s="2"/>
      <c r="M118" s="2"/>
      <c r="N118" s="2"/>
      <c r="O118" s="2"/>
      <c r="P118" s="2"/>
      <c r="Q118" s="2"/>
      <c r="R118" s="2"/>
      <c r="S118" s="2"/>
      <c r="T118" s="2"/>
      <c r="U118" s="2"/>
      <c r="V118" s="2"/>
      <c r="W118" s="2"/>
      <c r="X118" s="2"/>
      <c r="Y118" s="2"/>
      <c r="Z118" s="2"/>
    </row>
    <row r="119" spans="1:26" x14ac:dyDescent="0.25">
      <c r="A119" s="1"/>
      <c r="B119" s="1"/>
      <c r="C119" s="1"/>
      <c r="D119" s="1"/>
      <c r="E119" s="14"/>
      <c r="F119" s="2"/>
      <c r="G119" s="2"/>
      <c r="H119" s="2"/>
      <c r="I119" s="2"/>
      <c r="J119" s="2"/>
      <c r="K119" s="2"/>
      <c r="L119" s="2"/>
      <c r="M119" s="2"/>
      <c r="N119" s="2"/>
      <c r="O119" s="2"/>
      <c r="P119" s="2"/>
      <c r="Q119" s="2"/>
      <c r="R119" s="2"/>
      <c r="S119" s="2"/>
      <c r="T119" s="2"/>
      <c r="U119" s="2"/>
      <c r="V119" s="2"/>
      <c r="W119" s="2"/>
      <c r="X119" s="2"/>
      <c r="Y119" s="2"/>
      <c r="Z119" s="2"/>
    </row>
    <row r="120" spans="1:26" x14ac:dyDescent="0.25">
      <c r="A120" s="1"/>
      <c r="B120" s="1"/>
      <c r="C120" s="1"/>
      <c r="D120" s="1"/>
      <c r="E120" s="14"/>
      <c r="F120" s="2"/>
      <c r="G120" s="2"/>
      <c r="H120" s="2"/>
      <c r="I120" s="2"/>
      <c r="J120" s="2"/>
      <c r="K120" s="2"/>
      <c r="L120" s="2"/>
      <c r="M120" s="2"/>
      <c r="N120" s="2"/>
      <c r="O120" s="2"/>
      <c r="P120" s="2"/>
      <c r="Q120" s="2"/>
      <c r="R120" s="2"/>
      <c r="S120" s="2"/>
      <c r="T120" s="2"/>
      <c r="U120" s="2"/>
      <c r="V120" s="2"/>
      <c r="W120" s="2"/>
      <c r="X120" s="2"/>
      <c r="Y120" s="2"/>
      <c r="Z120" s="2"/>
    </row>
    <row r="121" spans="1:26" x14ac:dyDescent="0.25">
      <c r="A121" s="1"/>
      <c r="B121" s="1"/>
      <c r="C121" s="1"/>
      <c r="D121" s="1"/>
      <c r="E121" s="14"/>
      <c r="F121" s="2"/>
      <c r="G121" s="2"/>
      <c r="H121" s="2"/>
      <c r="I121" s="2"/>
      <c r="J121" s="2"/>
      <c r="K121" s="2"/>
      <c r="L121" s="2"/>
      <c r="M121" s="2"/>
      <c r="N121" s="2"/>
      <c r="O121" s="2"/>
      <c r="P121" s="2"/>
      <c r="Q121" s="2"/>
      <c r="R121" s="2"/>
      <c r="S121" s="2"/>
      <c r="T121" s="2"/>
      <c r="U121" s="2"/>
      <c r="V121" s="2"/>
      <c r="W121" s="2"/>
      <c r="X121" s="2"/>
      <c r="Y121" s="2"/>
      <c r="Z121" s="2"/>
    </row>
    <row r="122" spans="1:26" x14ac:dyDescent="0.25">
      <c r="A122" s="1"/>
      <c r="B122" s="1"/>
      <c r="C122" s="1"/>
      <c r="D122" s="1"/>
      <c r="E122" s="14"/>
      <c r="F122" s="2"/>
      <c r="G122" s="2"/>
      <c r="H122" s="2"/>
      <c r="I122" s="2"/>
      <c r="J122" s="2"/>
      <c r="K122" s="2"/>
      <c r="L122" s="2"/>
      <c r="M122" s="2"/>
      <c r="N122" s="2"/>
      <c r="O122" s="2"/>
      <c r="P122" s="2"/>
      <c r="Q122" s="2"/>
      <c r="R122" s="2"/>
      <c r="S122" s="2"/>
      <c r="T122" s="2"/>
      <c r="U122" s="2"/>
      <c r="V122" s="2"/>
      <c r="W122" s="2"/>
      <c r="X122" s="2"/>
      <c r="Y122" s="2"/>
      <c r="Z122" s="2"/>
    </row>
    <row r="123" spans="1:26" x14ac:dyDescent="0.25">
      <c r="A123" s="1"/>
      <c r="B123" s="1"/>
      <c r="C123" s="1"/>
      <c r="D123" s="1"/>
      <c r="E123" s="14"/>
      <c r="F123" s="2"/>
      <c r="G123" s="2"/>
      <c r="H123" s="2"/>
      <c r="I123" s="2"/>
      <c r="J123" s="2"/>
      <c r="K123" s="2"/>
      <c r="L123" s="2"/>
      <c r="M123" s="2"/>
      <c r="N123" s="2"/>
      <c r="O123" s="2"/>
      <c r="P123" s="2"/>
      <c r="Q123" s="2"/>
      <c r="R123" s="2"/>
      <c r="S123" s="2"/>
      <c r="T123" s="2"/>
      <c r="U123" s="2"/>
      <c r="V123" s="2"/>
      <c r="W123" s="2"/>
      <c r="X123" s="2"/>
      <c r="Y123" s="2"/>
      <c r="Z123" s="2"/>
    </row>
    <row r="124" spans="1:26" x14ac:dyDescent="0.25">
      <c r="A124" s="1"/>
      <c r="B124" s="1"/>
      <c r="C124" s="1"/>
      <c r="D124" s="1"/>
      <c r="E124" s="14"/>
      <c r="F124" s="2"/>
      <c r="G124" s="2"/>
      <c r="H124" s="2"/>
      <c r="I124" s="2"/>
      <c r="J124" s="2"/>
      <c r="K124" s="2"/>
      <c r="L124" s="2"/>
      <c r="M124" s="2"/>
      <c r="N124" s="2"/>
      <c r="O124" s="2"/>
      <c r="P124" s="2"/>
      <c r="Q124" s="2"/>
      <c r="R124" s="2"/>
      <c r="S124" s="2"/>
      <c r="T124" s="2"/>
      <c r="U124" s="2"/>
      <c r="V124" s="2"/>
      <c r="W124" s="2"/>
      <c r="X124" s="2"/>
      <c r="Y124" s="2"/>
      <c r="Z124" s="2"/>
    </row>
    <row r="125" spans="1:26" x14ac:dyDescent="0.25">
      <c r="A125" s="1"/>
      <c r="B125" s="1"/>
      <c r="C125" s="1"/>
      <c r="D125" s="1"/>
      <c r="E125" s="14"/>
      <c r="F125" s="2"/>
      <c r="G125" s="2"/>
      <c r="H125" s="2"/>
      <c r="I125" s="2"/>
      <c r="J125" s="2"/>
      <c r="K125" s="2"/>
      <c r="L125" s="2"/>
      <c r="M125" s="2"/>
      <c r="N125" s="2"/>
      <c r="O125" s="2"/>
      <c r="P125" s="2"/>
      <c r="Q125" s="2"/>
      <c r="R125" s="2"/>
      <c r="S125" s="2"/>
      <c r="T125" s="2"/>
      <c r="U125" s="2"/>
      <c r="V125" s="2"/>
      <c r="W125" s="2"/>
      <c r="X125" s="2"/>
      <c r="Y125" s="2"/>
      <c r="Z125" s="2"/>
    </row>
    <row r="126" spans="1:26" x14ac:dyDescent="0.25">
      <c r="A126" s="1"/>
      <c r="B126" s="1"/>
      <c r="C126" s="1"/>
      <c r="D126" s="1"/>
      <c r="E126" s="14"/>
      <c r="F126" s="2"/>
      <c r="G126" s="2"/>
      <c r="H126" s="2"/>
      <c r="I126" s="2"/>
      <c r="J126" s="2"/>
      <c r="K126" s="2"/>
      <c r="L126" s="2"/>
      <c r="M126" s="2"/>
      <c r="N126" s="2"/>
      <c r="O126" s="2"/>
      <c r="P126" s="2"/>
      <c r="Q126" s="2"/>
      <c r="R126" s="2"/>
      <c r="S126" s="2"/>
      <c r="T126" s="2"/>
      <c r="U126" s="2"/>
      <c r="V126" s="2"/>
      <c r="W126" s="2"/>
      <c r="X126" s="2"/>
      <c r="Y126" s="2"/>
      <c r="Z126" s="2"/>
    </row>
    <row r="127" spans="1:26" x14ac:dyDescent="0.25">
      <c r="A127" s="1"/>
      <c r="B127" s="1"/>
      <c r="C127" s="1"/>
      <c r="D127" s="1"/>
      <c r="E127" s="14"/>
      <c r="F127" s="2"/>
      <c r="G127" s="2"/>
      <c r="H127" s="2"/>
      <c r="I127" s="2"/>
      <c r="J127" s="2"/>
      <c r="K127" s="2"/>
      <c r="L127" s="2"/>
      <c r="M127" s="2"/>
      <c r="N127" s="2"/>
      <c r="O127" s="2"/>
      <c r="P127" s="2"/>
      <c r="Q127" s="2"/>
      <c r="R127" s="2"/>
      <c r="S127" s="2"/>
      <c r="T127" s="2"/>
      <c r="U127" s="2"/>
      <c r="V127" s="2"/>
      <c r="W127" s="2"/>
      <c r="X127" s="2"/>
      <c r="Y127" s="2"/>
      <c r="Z127" s="2"/>
    </row>
    <row r="128" spans="1:26" x14ac:dyDescent="0.25">
      <c r="A128" s="1"/>
      <c r="B128" s="1"/>
      <c r="C128" s="1"/>
      <c r="D128" s="1"/>
      <c r="E128" s="14"/>
      <c r="F128" s="2"/>
      <c r="G128" s="2"/>
      <c r="H128" s="2"/>
      <c r="I128" s="2"/>
      <c r="J128" s="2"/>
      <c r="K128" s="2"/>
      <c r="L128" s="2"/>
      <c r="M128" s="2"/>
      <c r="N128" s="2"/>
      <c r="O128" s="2"/>
      <c r="P128" s="2"/>
      <c r="Q128" s="2"/>
      <c r="R128" s="2"/>
      <c r="S128" s="2"/>
      <c r="T128" s="2"/>
      <c r="U128" s="2"/>
      <c r="V128" s="2"/>
      <c r="W128" s="2"/>
      <c r="X128" s="2"/>
      <c r="Y128" s="2"/>
      <c r="Z128" s="2"/>
    </row>
    <row r="129" spans="1:26" x14ac:dyDescent="0.25">
      <c r="A129" s="1"/>
      <c r="B129" s="1"/>
      <c r="C129" s="1"/>
      <c r="D129" s="1"/>
      <c r="E129" s="14"/>
      <c r="F129" s="2"/>
      <c r="G129" s="2"/>
      <c r="H129" s="2"/>
      <c r="I129" s="2"/>
      <c r="J129" s="2"/>
      <c r="K129" s="2"/>
      <c r="L129" s="2"/>
      <c r="M129" s="2"/>
      <c r="N129" s="2"/>
      <c r="O129" s="2"/>
      <c r="P129" s="2"/>
      <c r="Q129" s="2"/>
      <c r="R129" s="2"/>
      <c r="S129" s="2"/>
      <c r="T129" s="2"/>
      <c r="U129" s="2"/>
      <c r="V129" s="2"/>
      <c r="W129" s="2"/>
      <c r="X129" s="2"/>
      <c r="Y129" s="2"/>
      <c r="Z129" s="2"/>
    </row>
    <row r="130" spans="1:26" x14ac:dyDescent="0.25">
      <c r="A130" s="1"/>
      <c r="B130" s="1"/>
      <c r="C130" s="1"/>
      <c r="D130" s="1"/>
      <c r="E130" s="14"/>
      <c r="F130" s="2"/>
      <c r="G130" s="2"/>
      <c r="H130" s="2"/>
      <c r="I130" s="2"/>
      <c r="J130" s="2"/>
      <c r="K130" s="2"/>
      <c r="L130" s="2"/>
      <c r="M130" s="2"/>
      <c r="N130" s="2"/>
      <c r="O130" s="2"/>
      <c r="P130" s="2"/>
      <c r="Q130" s="2"/>
      <c r="R130" s="2"/>
      <c r="S130" s="2"/>
      <c r="T130" s="2"/>
      <c r="U130" s="2"/>
      <c r="V130" s="2"/>
      <c r="W130" s="2"/>
      <c r="X130" s="2"/>
      <c r="Y130" s="2"/>
      <c r="Z130" s="2"/>
    </row>
    <row r="131" spans="1:26" x14ac:dyDescent="0.25">
      <c r="A131" s="1"/>
      <c r="B131" s="1"/>
      <c r="C131" s="1"/>
      <c r="D131" s="1"/>
      <c r="E131" s="14"/>
      <c r="F131" s="2"/>
      <c r="G131" s="2"/>
      <c r="H131" s="2"/>
      <c r="I131" s="2"/>
      <c r="J131" s="2"/>
      <c r="K131" s="2"/>
      <c r="L131" s="2"/>
      <c r="M131" s="2"/>
      <c r="N131" s="2"/>
      <c r="O131" s="2"/>
      <c r="P131" s="2"/>
      <c r="Q131" s="2"/>
      <c r="R131" s="2"/>
      <c r="S131" s="2"/>
      <c r="T131" s="2"/>
      <c r="U131" s="2"/>
      <c r="V131" s="2"/>
      <c r="W131" s="2"/>
      <c r="X131" s="2"/>
      <c r="Y131" s="2"/>
      <c r="Z131" s="2"/>
    </row>
    <row r="132" spans="1:26" x14ac:dyDescent="0.25">
      <c r="A132" s="1"/>
      <c r="B132" s="1"/>
      <c r="C132" s="1"/>
      <c r="D132" s="1"/>
      <c r="E132" s="14"/>
      <c r="F132" s="2"/>
      <c r="G132" s="2"/>
      <c r="H132" s="2"/>
      <c r="I132" s="2"/>
      <c r="J132" s="2"/>
      <c r="K132" s="2"/>
      <c r="L132" s="2"/>
      <c r="M132" s="2"/>
      <c r="N132" s="2"/>
      <c r="O132" s="2"/>
      <c r="P132" s="2"/>
      <c r="Q132" s="2"/>
      <c r="R132" s="2"/>
      <c r="S132" s="2"/>
      <c r="T132" s="2"/>
      <c r="U132" s="2"/>
      <c r="V132" s="2"/>
      <c r="W132" s="2"/>
      <c r="X132" s="2"/>
      <c r="Y132" s="2"/>
      <c r="Z132" s="2"/>
    </row>
    <row r="133" spans="1:26" x14ac:dyDescent="0.25">
      <c r="A133" s="1"/>
      <c r="B133" s="1"/>
      <c r="C133" s="1"/>
      <c r="D133" s="1"/>
      <c r="E133" s="14"/>
      <c r="F133" s="2"/>
      <c r="G133" s="2"/>
      <c r="H133" s="2"/>
      <c r="I133" s="2"/>
      <c r="J133" s="2"/>
      <c r="K133" s="2"/>
      <c r="L133" s="2"/>
      <c r="M133" s="2"/>
      <c r="N133" s="2"/>
      <c r="O133" s="2"/>
      <c r="P133" s="2"/>
      <c r="Q133" s="2"/>
      <c r="R133" s="2"/>
      <c r="S133" s="2"/>
      <c r="T133" s="2"/>
      <c r="U133" s="2"/>
      <c r="V133" s="2"/>
      <c r="W133" s="2"/>
      <c r="X133" s="2"/>
      <c r="Y133" s="2"/>
      <c r="Z133" s="2"/>
    </row>
    <row r="134" spans="1:26" x14ac:dyDescent="0.25">
      <c r="A134" s="1"/>
      <c r="B134" s="1"/>
      <c r="C134" s="1"/>
      <c r="D134" s="1"/>
      <c r="E134" s="14"/>
      <c r="F134" s="2"/>
      <c r="G134" s="2"/>
      <c r="H134" s="2"/>
      <c r="I134" s="2"/>
      <c r="J134" s="2"/>
      <c r="K134" s="2"/>
      <c r="L134" s="2"/>
      <c r="M134" s="2"/>
      <c r="N134" s="2"/>
      <c r="O134" s="2"/>
      <c r="P134" s="2"/>
      <c r="Q134" s="2"/>
      <c r="R134" s="2"/>
      <c r="S134" s="2"/>
      <c r="T134" s="2"/>
      <c r="U134" s="2"/>
      <c r="V134" s="2"/>
      <c r="W134" s="2"/>
      <c r="X134" s="2"/>
      <c r="Y134" s="2"/>
      <c r="Z134" s="2"/>
    </row>
    <row r="135" spans="1:26" x14ac:dyDescent="0.25">
      <c r="A135" s="1"/>
      <c r="B135" s="1"/>
      <c r="C135" s="1"/>
      <c r="D135" s="1"/>
      <c r="E135" s="14"/>
      <c r="F135" s="2"/>
      <c r="G135" s="2"/>
      <c r="H135" s="2"/>
      <c r="I135" s="2"/>
      <c r="J135" s="2"/>
      <c r="K135" s="2"/>
      <c r="L135" s="2"/>
      <c r="M135" s="2"/>
      <c r="N135" s="2"/>
      <c r="O135" s="2"/>
      <c r="P135" s="2"/>
      <c r="Q135" s="2"/>
      <c r="R135" s="2"/>
      <c r="S135" s="2"/>
      <c r="T135" s="2"/>
      <c r="U135" s="2"/>
      <c r="V135" s="2"/>
      <c r="W135" s="2"/>
      <c r="X135" s="2"/>
      <c r="Y135" s="2"/>
      <c r="Z135" s="2"/>
    </row>
    <row r="136" spans="1:26" x14ac:dyDescent="0.25">
      <c r="A136" s="1"/>
      <c r="B136" s="1"/>
      <c r="C136" s="1"/>
      <c r="D136" s="1"/>
      <c r="E136" s="14"/>
      <c r="F136" s="2"/>
      <c r="G136" s="2"/>
      <c r="H136" s="2"/>
      <c r="I136" s="2"/>
      <c r="J136" s="2"/>
      <c r="K136" s="2"/>
      <c r="L136" s="2"/>
      <c r="M136" s="2"/>
      <c r="N136" s="2"/>
      <c r="O136" s="2"/>
      <c r="P136" s="2"/>
      <c r="Q136" s="2"/>
      <c r="R136" s="2"/>
      <c r="S136" s="2"/>
      <c r="T136" s="2"/>
      <c r="U136" s="2"/>
      <c r="V136" s="2"/>
      <c r="W136" s="2"/>
      <c r="X136" s="2"/>
      <c r="Y136" s="2"/>
      <c r="Z136" s="2"/>
    </row>
    <row r="137" spans="1:26" x14ac:dyDescent="0.25">
      <c r="A137" s="1"/>
      <c r="B137" s="1"/>
      <c r="C137" s="1"/>
      <c r="D137" s="1"/>
      <c r="E137" s="14"/>
      <c r="F137" s="2"/>
      <c r="G137" s="2"/>
      <c r="H137" s="2"/>
      <c r="I137" s="2"/>
      <c r="J137" s="2"/>
      <c r="K137" s="2"/>
      <c r="L137" s="2"/>
      <c r="M137" s="2"/>
      <c r="N137" s="2"/>
      <c r="O137" s="2"/>
      <c r="P137" s="2"/>
      <c r="Q137" s="2"/>
      <c r="R137" s="2"/>
      <c r="S137" s="2"/>
      <c r="T137" s="2"/>
      <c r="U137" s="2"/>
      <c r="V137" s="2"/>
      <c r="W137" s="2"/>
      <c r="X137" s="2"/>
      <c r="Y137" s="2"/>
      <c r="Z137" s="2"/>
    </row>
    <row r="138" spans="1:26" x14ac:dyDescent="0.25">
      <c r="A138" s="1"/>
      <c r="B138" s="1"/>
      <c r="C138" s="1"/>
      <c r="D138" s="1"/>
      <c r="E138" s="14"/>
      <c r="F138" s="2"/>
      <c r="G138" s="2"/>
      <c r="H138" s="2"/>
      <c r="I138" s="2"/>
      <c r="J138" s="2"/>
      <c r="K138" s="2"/>
      <c r="L138" s="2"/>
      <c r="M138" s="2"/>
      <c r="N138" s="2"/>
      <c r="O138" s="2"/>
      <c r="P138" s="2"/>
      <c r="Q138" s="2"/>
      <c r="R138" s="2"/>
      <c r="S138" s="2"/>
      <c r="T138" s="2"/>
      <c r="U138" s="2"/>
      <c r="V138" s="2"/>
      <c r="W138" s="2"/>
      <c r="X138" s="2"/>
      <c r="Y138" s="2"/>
      <c r="Z138" s="2"/>
    </row>
    <row r="139" spans="1:26" x14ac:dyDescent="0.25">
      <c r="A139" s="1"/>
      <c r="B139" s="1"/>
      <c r="C139" s="1"/>
      <c r="D139" s="1"/>
      <c r="E139" s="14"/>
      <c r="F139" s="2"/>
      <c r="G139" s="2"/>
      <c r="H139" s="2"/>
      <c r="I139" s="2"/>
      <c r="J139" s="2"/>
      <c r="K139" s="2"/>
      <c r="L139" s="2"/>
      <c r="M139" s="2"/>
      <c r="N139" s="2"/>
      <c r="O139" s="2"/>
      <c r="P139" s="2"/>
      <c r="Q139" s="2"/>
      <c r="R139" s="2"/>
      <c r="S139" s="2"/>
      <c r="T139" s="2"/>
      <c r="U139" s="2"/>
      <c r="V139" s="2"/>
      <c r="W139" s="2"/>
      <c r="X139" s="2"/>
      <c r="Y139" s="2"/>
      <c r="Z139" s="2"/>
    </row>
    <row r="140" spans="1:26" x14ac:dyDescent="0.25">
      <c r="A140" s="1"/>
      <c r="B140" s="1"/>
      <c r="C140" s="1"/>
      <c r="D140" s="1"/>
      <c r="E140" s="14"/>
      <c r="F140" s="2"/>
      <c r="G140" s="2"/>
      <c r="H140" s="2"/>
      <c r="I140" s="2"/>
      <c r="J140" s="2"/>
      <c r="K140" s="2"/>
      <c r="L140" s="2"/>
      <c r="M140" s="2"/>
      <c r="N140" s="2"/>
      <c r="O140" s="2"/>
      <c r="P140" s="2"/>
      <c r="Q140" s="2"/>
      <c r="R140" s="2"/>
      <c r="S140" s="2"/>
      <c r="T140" s="2"/>
      <c r="U140" s="2"/>
      <c r="V140" s="2"/>
      <c r="W140" s="2"/>
      <c r="X140" s="2"/>
      <c r="Y140" s="2"/>
      <c r="Z140" s="2"/>
    </row>
    <row r="141" spans="1:26" x14ac:dyDescent="0.25">
      <c r="A141" s="1"/>
      <c r="B141" s="1"/>
      <c r="C141" s="1"/>
      <c r="D141" s="1"/>
      <c r="E141" s="14"/>
      <c r="F141" s="2"/>
      <c r="G141" s="2"/>
      <c r="H141" s="2"/>
      <c r="I141" s="2"/>
      <c r="J141" s="2"/>
      <c r="K141" s="2"/>
      <c r="L141" s="2"/>
      <c r="M141" s="2"/>
      <c r="N141" s="2"/>
      <c r="O141" s="2"/>
      <c r="P141" s="2"/>
      <c r="Q141" s="2"/>
      <c r="R141" s="2"/>
      <c r="S141" s="2"/>
      <c r="T141" s="2"/>
      <c r="U141" s="2"/>
      <c r="V141" s="2"/>
      <c r="W141" s="2"/>
      <c r="X141" s="2"/>
      <c r="Y141" s="2"/>
      <c r="Z141" s="2"/>
    </row>
    <row r="142" spans="1:26" x14ac:dyDescent="0.25">
      <c r="A142" s="1"/>
      <c r="B142" s="1"/>
      <c r="C142" s="1"/>
      <c r="D142" s="1"/>
      <c r="E142" s="14"/>
      <c r="F142" s="2"/>
      <c r="G142" s="2"/>
      <c r="H142" s="2"/>
      <c r="I142" s="2"/>
      <c r="J142" s="2"/>
      <c r="K142" s="2"/>
      <c r="L142" s="2"/>
      <c r="M142" s="2"/>
      <c r="N142" s="2"/>
      <c r="O142" s="2"/>
      <c r="P142" s="2"/>
      <c r="Q142" s="2"/>
      <c r="R142" s="2"/>
      <c r="S142" s="2"/>
      <c r="T142" s="2"/>
      <c r="U142" s="2"/>
      <c r="V142" s="2"/>
      <c r="W142" s="2"/>
      <c r="X142" s="2"/>
      <c r="Y142" s="2"/>
      <c r="Z142" s="2"/>
    </row>
    <row r="143" spans="1:26" x14ac:dyDescent="0.25">
      <c r="A143" s="1"/>
      <c r="B143" s="1"/>
      <c r="C143" s="1"/>
      <c r="D143" s="1"/>
      <c r="E143" s="14"/>
      <c r="F143" s="2"/>
      <c r="G143" s="2"/>
      <c r="H143" s="2"/>
      <c r="I143" s="2"/>
      <c r="J143" s="2"/>
      <c r="K143" s="2"/>
      <c r="L143" s="2"/>
      <c r="M143" s="2"/>
      <c r="N143" s="2"/>
      <c r="O143" s="2"/>
      <c r="P143" s="2"/>
      <c r="Q143" s="2"/>
      <c r="R143" s="2"/>
      <c r="S143" s="2"/>
      <c r="T143" s="2"/>
      <c r="U143" s="2"/>
      <c r="V143" s="2"/>
      <c r="W143" s="2"/>
      <c r="X143" s="2"/>
      <c r="Y143" s="2"/>
      <c r="Z143" s="2"/>
    </row>
    <row r="144" spans="1:26" x14ac:dyDescent="0.25">
      <c r="A144" s="1"/>
      <c r="B144" s="1"/>
      <c r="C144" s="1"/>
      <c r="D144" s="1"/>
      <c r="E144" s="14"/>
      <c r="F144" s="2"/>
      <c r="G144" s="2"/>
      <c r="H144" s="2"/>
      <c r="I144" s="2"/>
      <c r="J144" s="2"/>
      <c r="K144" s="2"/>
      <c r="L144" s="2"/>
      <c r="M144" s="2"/>
      <c r="N144" s="2"/>
      <c r="O144" s="2"/>
      <c r="P144" s="2"/>
      <c r="Q144" s="2"/>
      <c r="R144" s="2"/>
      <c r="S144" s="2"/>
      <c r="T144" s="2"/>
      <c r="U144" s="2"/>
      <c r="V144" s="2"/>
      <c r="W144" s="2"/>
      <c r="X144" s="2"/>
      <c r="Y144" s="2"/>
      <c r="Z144" s="2"/>
    </row>
    <row r="145" spans="1:26" x14ac:dyDescent="0.25">
      <c r="A145" s="1"/>
      <c r="B145" s="1"/>
      <c r="C145" s="1"/>
      <c r="D145" s="1"/>
      <c r="E145" s="14"/>
      <c r="F145" s="2"/>
      <c r="G145" s="2"/>
      <c r="H145" s="2"/>
      <c r="I145" s="2"/>
      <c r="J145" s="2"/>
      <c r="K145" s="2"/>
      <c r="L145" s="2"/>
      <c r="M145" s="2"/>
      <c r="N145" s="2"/>
      <c r="O145" s="2"/>
      <c r="P145" s="2"/>
      <c r="Q145" s="2"/>
      <c r="R145" s="2"/>
      <c r="S145" s="2"/>
      <c r="T145" s="2"/>
      <c r="U145" s="2"/>
      <c r="V145" s="2"/>
      <c r="W145" s="2"/>
      <c r="X145" s="2"/>
      <c r="Y145" s="2"/>
      <c r="Z145" s="2"/>
    </row>
    <row r="146" spans="1:26" x14ac:dyDescent="0.25">
      <c r="A146" s="1"/>
      <c r="B146" s="1"/>
      <c r="C146" s="1"/>
      <c r="D146" s="1"/>
      <c r="E146" s="14"/>
      <c r="F146" s="2"/>
      <c r="G146" s="2"/>
      <c r="H146" s="2"/>
      <c r="I146" s="2"/>
      <c r="J146" s="2"/>
      <c r="K146" s="2"/>
      <c r="L146" s="2"/>
      <c r="M146" s="2"/>
      <c r="N146" s="2"/>
      <c r="O146" s="2"/>
      <c r="P146" s="2"/>
      <c r="Q146" s="2"/>
      <c r="R146" s="2"/>
      <c r="S146" s="2"/>
      <c r="T146" s="2"/>
      <c r="U146" s="2"/>
      <c r="V146" s="2"/>
      <c r="W146" s="2"/>
      <c r="X146" s="2"/>
      <c r="Y146" s="2"/>
      <c r="Z146" s="2"/>
    </row>
    <row r="147" spans="1:26" x14ac:dyDescent="0.25">
      <c r="A147" s="1"/>
      <c r="B147" s="1"/>
      <c r="C147" s="1"/>
      <c r="D147" s="1"/>
      <c r="E147" s="14"/>
      <c r="F147" s="2"/>
      <c r="G147" s="2"/>
      <c r="H147" s="2"/>
      <c r="I147" s="2"/>
      <c r="J147" s="2"/>
      <c r="K147" s="2"/>
      <c r="L147" s="2"/>
      <c r="M147" s="2"/>
      <c r="N147" s="2"/>
      <c r="O147" s="2"/>
      <c r="P147" s="2"/>
      <c r="Q147" s="2"/>
      <c r="R147" s="2"/>
      <c r="S147" s="2"/>
      <c r="T147" s="2"/>
      <c r="U147" s="2"/>
      <c r="V147" s="2"/>
      <c r="W147" s="2"/>
      <c r="X147" s="2"/>
      <c r="Y147" s="2"/>
      <c r="Z147" s="2"/>
    </row>
    <row r="148" spans="1:26" x14ac:dyDescent="0.25">
      <c r="A148" s="1"/>
      <c r="B148" s="1"/>
      <c r="C148" s="1"/>
      <c r="D148" s="1"/>
      <c r="E148" s="14"/>
      <c r="F148" s="2"/>
      <c r="G148" s="2"/>
      <c r="H148" s="2"/>
      <c r="I148" s="2"/>
      <c r="J148" s="2"/>
      <c r="K148" s="2"/>
      <c r="L148" s="2"/>
      <c r="M148" s="2"/>
      <c r="N148" s="2"/>
      <c r="O148" s="2"/>
      <c r="P148" s="2"/>
      <c r="Q148" s="2"/>
      <c r="R148" s="2"/>
      <c r="S148" s="2"/>
      <c r="T148" s="2"/>
      <c r="U148" s="2"/>
      <c r="V148" s="2"/>
      <c r="W148" s="2"/>
      <c r="X148" s="2"/>
      <c r="Y148" s="2"/>
      <c r="Z148" s="2"/>
    </row>
    <row r="149" spans="1:26" x14ac:dyDescent="0.25">
      <c r="A149" s="1"/>
      <c r="B149" s="1"/>
      <c r="C149" s="1"/>
      <c r="D149" s="1"/>
      <c r="E149" s="14"/>
      <c r="F149" s="2"/>
      <c r="G149" s="2"/>
      <c r="H149" s="2"/>
      <c r="I149" s="2"/>
      <c r="J149" s="2"/>
      <c r="K149" s="2"/>
      <c r="L149" s="2"/>
      <c r="M149" s="2"/>
      <c r="N149" s="2"/>
      <c r="O149" s="2"/>
      <c r="P149" s="2"/>
      <c r="Q149" s="2"/>
      <c r="R149" s="2"/>
      <c r="S149" s="2"/>
      <c r="T149" s="2"/>
      <c r="U149" s="2"/>
      <c r="V149" s="2"/>
      <c r="W149" s="2"/>
      <c r="X149" s="2"/>
      <c r="Y149" s="2"/>
      <c r="Z149" s="2"/>
    </row>
    <row r="150" spans="1:26" x14ac:dyDescent="0.25">
      <c r="A150" s="1"/>
      <c r="B150" s="1"/>
      <c r="C150" s="1"/>
      <c r="D150" s="1"/>
      <c r="E150" s="14"/>
      <c r="F150" s="2"/>
      <c r="G150" s="2"/>
      <c r="H150" s="2"/>
      <c r="I150" s="2"/>
      <c r="J150" s="2"/>
      <c r="K150" s="2"/>
      <c r="L150" s="2"/>
      <c r="M150" s="2"/>
      <c r="N150" s="2"/>
      <c r="O150" s="2"/>
      <c r="P150" s="2"/>
      <c r="Q150" s="2"/>
      <c r="R150" s="2"/>
      <c r="S150" s="2"/>
      <c r="T150" s="2"/>
      <c r="U150" s="2"/>
      <c r="V150" s="2"/>
      <c r="W150" s="2"/>
      <c r="X150" s="2"/>
      <c r="Y150" s="2"/>
      <c r="Z150" s="2"/>
    </row>
    <row r="151" spans="1:26" x14ac:dyDescent="0.25">
      <c r="A151" s="1"/>
      <c r="B151" s="1"/>
      <c r="C151" s="1"/>
      <c r="D151" s="1"/>
      <c r="E151" s="14"/>
      <c r="F151" s="2"/>
      <c r="G151" s="2"/>
      <c r="H151" s="2"/>
      <c r="I151" s="2"/>
      <c r="J151" s="2"/>
      <c r="K151" s="2"/>
      <c r="L151" s="2"/>
      <c r="M151" s="2"/>
      <c r="N151" s="2"/>
      <c r="O151" s="2"/>
      <c r="P151" s="2"/>
      <c r="Q151" s="2"/>
      <c r="R151" s="2"/>
      <c r="S151" s="2"/>
      <c r="T151" s="2"/>
      <c r="U151" s="2"/>
      <c r="V151" s="2"/>
      <c r="W151" s="2"/>
      <c r="X151" s="2"/>
      <c r="Y151" s="2"/>
      <c r="Z151" s="2"/>
    </row>
    <row r="152" spans="1:26" x14ac:dyDescent="0.25">
      <c r="A152" s="1"/>
      <c r="B152" s="1"/>
      <c r="C152" s="1"/>
      <c r="D152" s="1"/>
      <c r="E152" s="14"/>
      <c r="F152" s="2"/>
      <c r="G152" s="2"/>
      <c r="H152" s="2"/>
      <c r="I152" s="2"/>
      <c r="J152" s="2"/>
      <c r="K152" s="2"/>
      <c r="L152" s="2"/>
      <c r="M152" s="2"/>
      <c r="N152" s="2"/>
      <c r="O152" s="2"/>
      <c r="P152" s="2"/>
      <c r="Q152" s="2"/>
      <c r="R152" s="2"/>
      <c r="S152" s="2"/>
      <c r="T152" s="2"/>
      <c r="U152" s="2"/>
      <c r="V152" s="2"/>
      <c r="W152" s="2"/>
      <c r="X152" s="2"/>
      <c r="Y152" s="2"/>
      <c r="Z152" s="2"/>
    </row>
    <row r="153" spans="1:26" x14ac:dyDescent="0.25">
      <c r="A153" s="1"/>
      <c r="B153" s="1"/>
      <c r="C153" s="1"/>
      <c r="D153" s="1"/>
      <c r="E153" s="14"/>
      <c r="F153" s="2"/>
      <c r="G153" s="2"/>
      <c r="H153" s="2"/>
      <c r="I153" s="2"/>
      <c r="J153" s="2"/>
      <c r="K153" s="2"/>
      <c r="L153" s="2"/>
      <c r="M153" s="2"/>
      <c r="N153" s="2"/>
      <c r="O153" s="2"/>
      <c r="P153" s="2"/>
      <c r="Q153" s="2"/>
      <c r="R153" s="2"/>
      <c r="S153" s="2"/>
      <c r="T153" s="2"/>
      <c r="U153" s="2"/>
      <c r="V153" s="2"/>
      <c r="W153" s="2"/>
      <c r="X153" s="2"/>
      <c r="Y153" s="2"/>
      <c r="Z153" s="2"/>
    </row>
    <row r="154" spans="1:26" x14ac:dyDescent="0.25">
      <c r="A154" s="1"/>
      <c r="B154" s="1"/>
      <c r="C154" s="1"/>
      <c r="D154" s="1"/>
      <c r="E154" s="14"/>
      <c r="F154" s="2"/>
      <c r="G154" s="2"/>
      <c r="H154" s="2"/>
      <c r="I154" s="2"/>
      <c r="J154" s="2"/>
      <c r="K154" s="2"/>
      <c r="L154" s="2"/>
      <c r="M154" s="2"/>
      <c r="N154" s="2"/>
      <c r="O154" s="2"/>
      <c r="P154" s="2"/>
      <c r="Q154" s="2"/>
      <c r="R154" s="2"/>
      <c r="S154" s="2"/>
      <c r="T154" s="2"/>
      <c r="U154" s="2"/>
      <c r="V154" s="2"/>
      <c r="W154" s="2"/>
      <c r="X154" s="2"/>
      <c r="Y154" s="2"/>
      <c r="Z154" s="2"/>
    </row>
    <row r="155" spans="1:26" x14ac:dyDescent="0.25">
      <c r="A155" s="1"/>
      <c r="B155" s="1"/>
      <c r="C155" s="1"/>
      <c r="D155" s="1"/>
      <c r="E155" s="14"/>
      <c r="F155" s="2"/>
      <c r="G155" s="2"/>
      <c r="H155" s="2"/>
      <c r="I155" s="2"/>
      <c r="J155" s="2"/>
      <c r="K155" s="2"/>
      <c r="L155" s="2"/>
      <c r="M155" s="2"/>
      <c r="N155" s="2"/>
      <c r="O155" s="2"/>
      <c r="P155" s="2"/>
      <c r="Q155" s="2"/>
      <c r="R155" s="2"/>
      <c r="S155" s="2"/>
      <c r="T155" s="2"/>
      <c r="U155" s="2"/>
      <c r="V155" s="2"/>
      <c r="W155" s="2"/>
      <c r="X155" s="2"/>
      <c r="Y155" s="2"/>
      <c r="Z155" s="2"/>
    </row>
    <row r="156" spans="1:26" x14ac:dyDescent="0.25">
      <c r="A156" s="1"/>
      <c r="B156" s="1"/>
      <c r="C156" s="1"/>
      <c r="D156" s="1"/>
      <c r="E156" s="14"/>
      <c r="F156" s="2"/>
      <c r="G156" s="2"/>
      <c r="H156" s="2"/>
      <c r="I156" s="2"/>
      <c r="J156" s="2"/>
      <c r="K156" s="2"/>
      <c r="L156" s="2"/>
      <c r="M156" s="2"/>
      <c r="N156" s="2"/>
      <c r="O156" s="2"/>
      <c r="P156" s="2"/>
      <c r="Q156" s="2"/>
      <c r="R156" s="2"/>
      <c r="S156" s="2"/>
      <c r="T156" s="2"/>
      <c r="U156" s="2"/>
      <c r="V156" s="2"/>
      <c r="W156" s="2"/>
      <c r="X156" s="2"/>
      <c r="Y156" s="2"/>
      <c r="Z156" s="2"/>
    </row>
    <row r="157" spans="1:26" x14ac:dyDescent="0.25">
      <c r="A157" s="1"/>
      <c r="B157" s="1"/>
      <c r="C157" s="1"/>
      <c r="D157" s="1"/>
      <c r="E157" s="14"/>
      <c r="F157" s="2"/>
      <c r="G157" s="2"/>
      <c r="H157" s="2"/>
      <c r="I157" s="2"/>
      <c r="J157" s="2"/>
      <c r="K157" s="2"/>
      <c r="L157" s="2"/>
      <c r="M157" s="2"/>
      <c r="N157" s="2"/>
      <c r="O157" s="2"/>
      <c r="P157" s="2"/>
      <c r="Q157" s="2"/>
      <c r="R157" s="2"/>
      <c r="S157" s="2"/>
      <c r="T157" s="2"/>
      <c r="U157" s="2"/>
      <c r="V157" s="2"/>
      <c r="W157" s="2"/>
      <c r="X157" s="2"/>
      <c r="Y157" s="2"/>
      <c r="Z157" s="2"/>
    </row>
    <row r="158" spans="1:26" x14ac:dyDescent="0.25">
      <c r="A158" s="1"/>
      <c r="B158" s="1"/>
      <c r="C158" s="1"/>
      <c r="D158" s="1"/>
      <c r="E158" s="14"/>
      <c r="F158" s="2"/>
      <c r="G158" s="2"/>
      <c r="H158" s="2"/>
      <c r="I158" s="2"/>
      <c r="J158" s="2"/>
      <c r="K158" s="2"/>
      <c r="L158" s="2"/>
      <c r="M158" s="2"/>
      <c r="N158" s="2"/>
      <c r="O158" s="2"/>
      <c r="P158" s="2"/>
      <c r="Q158" s="2"/>
      <c r="R158" s="2"/>
      <c r="S158" s="2"/>
      <c r="T158" s="2"/>
      <c r="U158" s="2"/>
      <c r="V158" s="2"/>
      <c r="W158" s="2"/>
      <c r="X158" s="2"/>
      <c r="Y158" s="2"/>
      <c r="Z158" s="2"/>
    </row>
    <row r="159" spans="1:26" x14ac:dyDescent="0.25">
      <c r="A159" s="1"/>
      <c r="B159" s="1"/>
      <c r="C159" s="1"/>
      <c r="D159" s="1"/>
      <c r="E159" s="14"/>
      <c r="F159" s="2"/>
      <c r="G159" s="2"/>
      <c r="H159" s="2"/>
      <c r="I159" s="2"/>
      <c r="J159" s="2"/>
      <c r="K159" s="2"/>
      <c r="L159" s="2"/>
      <c r="M159" s="2"/>
      <c r="N159" s="2"/>
      <c r="O159" s="2"/>
      <c r="P159" s="2"/>
      <c r="Q159" s="2"/>
      <c r="R159" s="2"/>
      <c r="S159" s="2"/>
      <c r="T159" s="2"/>
      <c r="U159" s="2"/>
      <c r="V159" s="2"/>
      <c r="W159" s="2"/>
      <c r="X159" s="2"/>
      <c r="Y159" s="2"/>
      <c r="Z159" s="2"/>
    </row>
    <row r="160" spans="1:26" x14ac:dyDescent="0.25">
      <c r="A160" s="1"/>
      <c r="B160" s="1"/>
      <c r="C160" s="1"/>
      <c r="D160" s="1"/>
      <c r="E160" s="14"/>
      <c r="F160" s="2"/>
      <c r="G160" s="2"/>
      <c r="H160" s="2"/>
      <c r="I160" s="2"/>
      <c r="J160" s="2"/>
      <c r="K160" s="2"/>
      <c r="L160" s="2"/>
      <c r="M160" s="2"/>
      <c r="N160" s="2"/>
      <c r="O160" s="2"/>
      <c r="P160" s="2"/>
      <c r="Q160" s="2"/>
      <c r="R160" s="2"/>
      <c r="S160" s="2"/>
      <c r="T160" s="2"/>
      <c r="U160" s="2"/>
      <c r="V160" s="2"/>
      <c r="W160" s="2"/>
      <c r="X160" s="2"/>
      <c r="Y160" s="2"/>
      <c r="Z160" s="2"/>
    </row>
    <row r="161" spans="1:26" x14ac:dyDescent="0.25">
      <c r="A161" s="1"/>
      <c r="B161" s="1"/>
      <c r="C161" s="1"/>
      <c r="D161" s="1"/>
      <c r="E161" s="14"/>
      <c r="F161" s="2"/>
      <c r="G161" s="2"/>
      <c r="H161" s="2"/>
      <c r="I161" s="2"/>
      <c r="J161" s="2"/>
      <c r="K161" s="2"/>
      <c r="L161" s="2"/>
      <c r="M161" s="2"/>
      <c r="N161" s="2"/>
      <c r="O161" s="2"/>
      <c r="P161" s="2"/>
      <c r="Q161" s="2"/>
      <c r="R161" s="2"/>
      <c r="S161" s="2"/>
      <c r="T161" s="2"/>
      <c r="U161" s="2"/>
      <c r="V161" s="2"/>
      <c r="W161" s="2"/>
      <c r="X161" s="2"/>
      <c r="Y161" s="2"/>
      <c r="Z161" s="2"/>
    </row>
    <row r="162" spans="1:26" x14ac:dyDescent="0.25">
      <c r="A162" s="1"/>
      <c r="B162" s="1"/>
      <c r="C162" s="1"/>
      <c r="D162" s="1"/>
      <c r="E162" s="14"/>
      <c r="F162" s="2"/>
      <c r="G162" s="2"/>
      <c r="H162" s="2"/>
      <c r="I162" s="2"/>
      <c r="J162" s="2"/>
      <c r="K162" s="2"/>
      <c r="L162" s="2"/>
      <c r="M162" s="2"/>
      <c r="N162" s="2"/>
      <c r="O162" s="2"/>
      <c r="P162" s="2"/>
      <c r="Q162" s="2"/>
      <c r="R162" s="2"/>
      <c r="S162" s="2"/>
      <c r="T162" s="2"/>
      <c r="U162" s="2"/>
      <c r="V162" s="2"/>
      <c r="W162" s="2"/>
      <c r="X162" s="2"/>
      <c r="Y162" s="2"/>
      <c r="Z162" s="2"/>
    </row>
    <row r="163" spans="1:26" x14ac:dyDescent="0.25">
      <c r="A163" s="1"/>
      <c r="B163" s="1"/>
      <c r="C163" s="1"/>
      <c r="D163" s="1"/>
      <c r="E163" s="14"/>
      <c r="F163" s="2"/>
      <c r="G163" s="2"/>
      <c r="H163" s="2"/>
      <c r="I163" s="2"/>
      <c r="J163" s="2"/>
      <c r="K163" s="2"/>
      <c r="L163" s="2"/>
      <c r="M163" s="2"/>
      <c r="N163" s="2"/>
      <c r="O163" s="2"/>
      <c r="P163" s="2"/>
      <c r="Q163" s="2"/>
      <c r="R163" s="2"/>
      <c r="S163" s="2"/>
      <c r="T163" s="2"/>
      <c r="U163" s="2"/>
      <c r="V163" s="2"/>
      <c r="W163" s="2"/>
      <c r="X163" s="2"/>
      <c r="Y163" s="2"/>
      <c r="Z163" s="2"/>
    </row>
    <row r="164" spans="1:26" x14ac:dyDescent="0.25">
      <c r="A164" s="1"/>
      <c r="B164" s="1"/>
      <c r="C164" s="1"/>
      <c r="D164" s="1"/>
      <c r="E164" s="14"/>
      <c r="F164" s="2"/>
      <c r="G164" s="2"/>
      <c r="H164" s="2"/>
      <c r="I164" s="2"/>
      <c r="J164" s="2"/>
      <c r="K164" s="2"/>
      <c r="L164" s="2"/>
      <c r="M164" s="2"/>
      <c r="N164" s="2"/>
      <c r="O164" s="2"/>
      <c r="P164" s="2"/>
      <c r="Q164" s="2"/>
      <c r="R164" s="2"/>
      <c r="S164" s="2"/>
      <c r="T164" s="2"/>
      <c r="U164" s="2"/>
      <c r="V164" s="2"/>
      <c r="W164" s="2"/>
      <c r="X164" s="2"/>
      <c r="Y164" s="2"/>
      <c r="Z164" s="2"/>
    </row>
    <row r="165" spans="1:26" x14ac:dyDescent="0.25">
      <c r="A165" s="1"/>
      <c r="B165" s="1"/>
      <c r="C165" s="1"/>
      <c r="D165" s="1"/>
      <c r="E165" s="14"/>
      <c r="F165" s="2"/>
      <c r="G165" s="2"/>
      <c r="H165" s="2"/>
      <c r="I165" s="2"/>
      <c r="J165" s="2"/>
      <c r="K165" s="2"/>
      <c r="L165" s="2"/>
      <c r="M165" s="2"/>
      <c r="N165" s="2"/>
      <c r="O165" s="2"/>
      <c r="P165" s="2"/>
      <c r="Q165" s="2"/>
      <c r="R165" s="2"/>
      <c r="S165" s="2"/>
      <c r="T165" s="2"/>
      <c r="U165" s="2"/>
      <c r="V165" s="2"/>
      <c r="W165" s="2"/>
      <c r="X165" s="2"/>
      <c r="Y165" s="2"/>
      <c r="Z165" s="2"/>
    </row>
    <row r="166" spans="1:26" x14ac:dyDescent="0.25">
      <c r="A166" s="1"/>
      <c r="B166" s="1"/>
      <c r="C166" s="1"/>
      <c r="D166" s="1"/>
      <c r="E166" s="14"/>
      <c r="F166" s="2"/>
      <c r="G166" s="2"/>
      <c r="H166" s="2"/>
      <c r="I166" s="2"/>
      <c r="J166" s="2"/>
      <c r="K166" s="2"/>
      <c r="L166" s="2"/>
      <c r="M166" s="2"/>
      <c r="N166" s="2"/>
      <c r="O166" s="2"/>
      <c r="P166" s="2"/>
      <c r="Q166" s="2"/>
      <c r="R166" s="2"/>
      <c r="S166" s="2"/>
      <c r="T166" s="2"/>
      <c r="U166" s="2"/>
      <c r="V166" s="2"/>
      <c r="W166" s="2"/>
      <c r="X166" s="2"/>
      <c r="Y166" s="2"/>
      <c r="Z166" s="2"/>
    </row>
    <row r="167" spans="1:26" x14ac:dyDescent="0.25">
      <c r="A167" s="1"/>
      <c r="B167" s="1"/>
      <c r="C167" s="1"/>
      <c r="D167" s="1"/>
      <c r="E167" s="14"/>
      <c r="F167" s="2"/>
      <c r="G167" s="2"/>
      <c r="H167" s="2"/>
      <c r="I167" s="2"/>
      <c r="J167" s="2"/>
      <c r="K167" s="2"/>
      <c r="L167" s="2"/>
      <c r="M167" s="2"/>
      <c r="N167" s="2"/>
      <c r="O167" s="2"/>
      <c r="P167" s="2"/>
      <c r="Q167" s="2"/>
      <c r="R167" s="2"/>
      <c r="S167" s="2"/>
      <c r="T167" s="2"/>
      <c r="U167" s="2"/>
      <c r="V167" s="2"/>
      <c r="W167" s="2"/>
      <c r="X167" s="2"/>
      <c r="Y167" s="2"/>
      <c r="Z167" s="2"/>
    </row>
    <row r="168" spans="1:26" x14ac:dyDescent="0.25">
      <c r="A168" s="1"/>
      <c r="B168" s="1"/>
      <c r="C168" s="1"/>
      <c r="D168" s="1"/>
      <c r="E168" s="14"/>
      <c r="F168" s="2"/>
      <c r="G168" s="2"/>
      <c r="H168" s="2"/>
      <c r="I168" s="2"/>
      <c r="J168" s="2"/>
      <c r="K168" s="2"/>
      <c r="L168" s="2"/>
      <c r="M168" s="2"/>
      <c r="N168" s="2"/>
      <c r="O168" s="2"/>
      <c r="P168" s="2"/>
      <c r="Q168" s="2"/>
      <c r="R168" s="2"/>
      <c r="S168" s="2"/>
      <c r="T168" s="2"/>
      <c r="U168" s="2"/>
      <c r="V168" s="2"/>
      <c r="W168" s="2"/>
      <c r="X168" s="2"/>
      <c r="Y168" s="2"/>
      <c r="Z168" s="2"/>
    </row>
    <row r="169" spans="1:26" x14ac:dyDescent="0.25">
      <c r="A169" s="1"/>
      <c r="B169" s="1"/>
      <c r="C169" s="1"/>
      <c r="D169" s="1"/>
      <c r="E169" s="14"/>
      <c r="F169" s="2"/>
      <c r="G169" s="2"/>
      <c r="H169" s="2"/>
      <c r="I169" s="2"/>
      <c r="J169" s="2"/>
      <c r="K169" s="2"/>
      <c r="L169" s="2"/>
      <c r="M169" s="2"/>
      <c r="N169" s="2"/>
      <c r="O169" s="2"/>
      <c r="P169" s="2"/>
      <c r="Q169" s="2"/>
      <c r="R169" s="2"/>
      <c r="S169" s="2"/>
      <c r="T169" s="2"/>
      <c r="U169" s="2"/>
      <c r="V169" s="2"/>
      <c r="W169" s="2"/>
      <c r="X169" s="2"/>
      <c r="Y169" s="2"/>
      <c r="Z169" s="2"/>
    </row>
    <row r="170" spans="1:26" x14ac:dyDescent="0.25">
      <c r="A170" s="1"/>
      <c r="B170" s="1"/>
      <c r="C170" s="1"/>
      <c r="D170" s="1"/>
      <c r="E170" s="14"/>
      <c r="F170" s="2"/>
      <c r="G170" s="2"/>
      <c r="H170" s="2"/>
      <c r="I170" s="2"/>
      <c r="J170" s="2"/>
      <c r="K170" s="2"/>
      <c r="L170" s="2"/>
      <c r="M170" s="2"/>
      <c r="N170" s="2"/>
      <c r="O170" s="2"/>
      <c r="P170" s="2"/>
      <c r="Q170" s="2"/>
      <c r="R170" s="2"/>
      <c r="S170" s="2"/>
      <c r="T170" s="2"/>
      <c r="U170" s="2"/>
      <c r="V170" s="2"/>
      <c r="W170" s="2"/>
      <c r="X170" s="2"/>
      <c r="Y170" s="2"/>
      <c r="Z170" s="2"/>
    </row>
    <row r="171" spans="1:26" x14ac:dyDescent="0.25">
      <c r="A171" s="1"/>
      <c r="B171" s="1"/>
      <c r="C171" s="1"/>
      <c r="D171" s="1"/>
      <c r="E171" s="14"/>
      <c r="F171" s="2"/>
      <c r="G171" s="2"/>
      <c r="H171" s="2"/>
      <c r="I171" s="2"/>
      <c r="J171" s="2"/>
      <c r="K171" s="2"/>
      <c r="L171" s="2"/>
      <c r="M171" s="2"/>
      <c r="N171" s="2"/>
      <c r="O171" s="2"/>
      <c r="P171" s="2"/>
      <c r="Q171" s="2"/>
      <c r="R171" s="2"/>
      <c r="S171" s="2"/>
      <c r="T171" s="2"/>
      <c r="U171" s="2"/>
      <c r="V171" s="2"/>
      <c r="W171" s="2"/>
      <c r="X171" s="2"/>
      <c r="Y171" s="2"/>
      <c r="Z171" s="2"/>
    </row>
    <row r="172" spans="1:26" x14ac:dyDescent="0.25">
      <c r="A172" s="1"/>
      <c r="B172" s="1"/>
      <c r="C172" s="1"/>
      <c r="D172" s="1"/>
      <c r="E172" s="14"/>
      <c r="F172" s="2"/>
      <c r="G172" s="2"/>
      <c r="H172" s="2"/>
      <c r="I172" s="2"/>
      <c r="J172" s="2"/>
      <c r="K172" s="2"/>
      <c r="L172" s="2"/>
      <c r="M172" s="2"/>
      <c r="N172" s="2"/>
      <c r="O172" s="2"/>
      <c r="P172" s="2"/>
      <c r="Q172" s="2"/>
      <c r="R172" s="2"/>
      <c r="S172" s="2"/>
      <c r="T172" s="2"/>
      <c r="U172" s="2"/>
      <c r="V172" s="2"/>
      <c r="W172" s="2"/>
      <c r="X172" s="2"/>
      <c r="Y172" s="2"/>
      <c r="Z172" s="2"/>
    </row>
    <row r="173" spans="1:26" x14ac:dyDescent="0.25">
      <c r="A173" s="1"/>
      <c r="B173" s="1"/>
      <c r="C173" s="1"/>
      <c r="D173" s="1"/>
      <c r="E173" s="14"/>
      <c r="F173" s="2"/>
      <c r="G173" s="2"/>
      <c r="H173" s="2"/>
      <c r="I173" s="2"/>
      <c r="J173" s="2"/>
      <c r="K173" s="2"/>
      <c r="L173" s="2"/>
      <c r="M173" s="2"/>
      <c r="N173" s="2"/>
      <c r="O173" s="2"/>
      <c r="P173" s="2"/>
      <c r="Q173" s="2"/>
      <c r="R173" s="2"/>
      <c r="S173" s="2"/>
      <c r="T173" s="2"/>
      <c r="U173" s="2"/>
      <c r="V173" s="2"/>
      <c r="W173" s="2"/>
      <c r="X173" s="2"/>
      <c r="Y173" s="2"/>
      <c r="Z173" s="2"/>
    </row>
    <row r="174" spans="1:26" x14ac:dyDescent="0.25">
      <c r="A174" s="1"/>
      <c r="B174" s="1"/>
      <c r="C174" s="1"/>
      <c r="D174" s="1"/>
      <c r="E174" s="14"/>
      <c r="F174" s="2"/>
      <c r="G174" s="2"/>
      <c r="H174" s="2"/>
      <c r="I174" s="2"/>
      <c r="J174" s="2"/>
      <c r="K174" s="2"/>
      <c r="L174" s="2"/>
      <c r="M174" s="2"/>
      <c r="N174" s="2"/>
      <c r="O174" s="2"/>
      <c r="P174" s="2"/>
      <c r="Q174" s="2"/>
      <c r="R174" s="2"/>
      <c r="S174" s="2"/>
      <c r="T174" s="2"/>
      <c r="U174" s="2"/>
      <c r="V174" s="2"/>
      <c r="W174" s="2"/>
      <c r="X174" s="2"/>
      <c r="Y174" s="2"/>
      <c r="Z174" s="2"/>
    </row>
    <row r="175" spans="1:26" x14ac:dyDescent="0.25">
      <c r="A175" s="1"/>
      <c r="B175" s="1"/>
      <c r="C175" s="1"/>
      <c r="D175" s="1"/>
      <c r="E175" s="14"/>
      <c r="F175" s="2"/>
      <c r="G175" s="2"/>
      <c r="H175" s="2"/>
      <c r="I175" s="2"/>
      <c r="J175" s="2"/>
      <c r="K175" s="2"/>
      <c r="L175" s="2"/>
      <c r="M175" s="2"/>
      <c r="N175" s="2"/>
      <c r="O175" s="2"/>
      <c r="P175" s="2"/>
      <c r="Q175" s="2"/>
      <c r="R175" s="2"/>
      <c r="S175" s="2"/>
      <c r="T175" s="2"/>
      <c r="U175" s="2"/>
      <c r="V175" s="2"/>
      <c r="W175" s="2"/>
      <c r="X175" s="2"/>
      <c r="Y175" s="2"/>
      <c r="Z175" s="2"/>
    </row>
    <row r="176" spans="1:26" x14ac:dyDescent="0.25">
      <c r="A176" s="1"/>
      <c r="B176" s="1"/>
      <c r="C176" s="1"/>
      <c r="D176" s="1"/>
      <c r="E176" s="14"/>
      <c r="F176" s="2"/>
      <c r="G176" s="2"/>
      <c r="H176" s="2"/>
      <c r="I176" s="2"/>
      <c r="J176" s="2"/>
      <c r="K176" s="2"/>
      <c r="L176" s="2"/>
      <c r="M176" s="2"/>
      <c r="N176" s="2"/>
      <c r="O176" s="2"/>
      <c r="P176" s="2"/>
      <c r="Q176" s="2"/>
      <c r="R176" s="2"/>
      <c r="S176" s="2"/>
      <c r="T176" s="2"/>
      <c r="U176" s="2"/>
      <c r="V176" s="2"/>
      <c r="W176" s="2"/>
      <c r="X176" s="2"/>
      <c r="Y176" s="2"/>
      <c r="Z176" s="2"/>
    </row>
    <row r="177" spans="1:26" x14ac:dyDescent="0.25">
      <c r="A177" s="1"/>
      <c r="B177" s="1"/>
      <c r="C177" s="1"/>
      <c r="D177" s="1"/>
      <c r="E177" s="14"/>
      <c r="F177" s="2"/>
      <c r="G177" s="2"/>
      <c r="H177" s="2"/>
      <c r="I177" s="2"/>
      <c r="J177" s="2"/>
      <c r="K177" s="2"/>
      <c r="L177" s="2"/>
      <c r="M177" s="2"/>
      <c r="N177" s="2"/>
      <c r="O177" s="2"/>
      <c r="P177" s="2"/>
      <c r="Q177" s="2"/>
      <c r="R177" s="2"/>
      <c r="S177" s="2"/>
      <c r="T177" s="2"/>
      <c r="U177" s="2"/>
      <c r="V177" s="2"/>
      <c r="W177" s="2"/>
      <c r="X177" s="2"/>
      <c r="Y177" s="2"/>
      <c r="Z177" s="2"/>
    </row>
    <row r="178" spans="1:26" x14ac:dyDescent="0.25">
      <c r="A178" s="1"/>
      <c r="B178" s="1"/>
      <c r="C178" s="1"/>
      <c r="D178" s="1"/>
      <c r="E178" s="14"/>
      <c r="F178" s="2"/>
      <c r="G178" s="2"/>
      <c r="H178" s="2"/>
      <c r="I178" s="2"/>
      <c r="J178" s="2"/>
      <c r="K178" s="2"/>
      <c r="L178" s="2"/>
      <c r="M178" s="2"/>
      <c r="N178" s="2"/>
      <c r="O178" s="2"/>
      <c r="P178" s="2"/>
      <c r="Q178" s="2"/>
      <c r="R178" s="2"/>
      <c r="S178" s="2"/>
      <c r="T178" s="2"/>
      <c r="U178" s="2"/>
      <c r="V178" s="2"/>
      <c r="W178" s="2"/>
      <c r="X178" s="2"/>
      <c r="Y178" s="2"/>
      <c r="Z178" s="2"/>
    </row>
    <row r="179" spans="1:26" x14ac:dyDescent="0.25">
      <c r="A179" s="1"/>
      <c r="B179" s="1"/>
      <c r="C179" s="1"/>
      <c r="D179" s="1"/>
      <c r="E179" s="14"/>
      <c r="F179" s="2"/>
      <c r="G179" s="2"/>
      <c r="H179" s="2"/>
      <c r="I179" s="2"/>
      <c r="J179" s="2"/>
      <c r="K179" s="2"/>
      <c r="L179" s="2"/>
      <c r="M179" s="2"/>
      <c r="N179" s="2"/>
      <c r="O179" s="2"/>
      <c r="P179" s="2"/>
      <c r="Q179" s="2"/>
      <c r="R179" s="2"/>
      <c r="S179" s="2"/>
      <c r="T179" s="2"/>
      <c r="U179" s="2"/>
      <c r="V179" s="2"/>
      <c r="W179" s="2"/>
      <c r="X179" s="2"/>
      <c r="Y179" s="2"/>
      <c r="Z179" s="2"/>
    </row>
    <row r="180" spans="1:26" x14ac:dyDescent="0.25">
      <c r="A180" s="1"/>
      <c r="B180" s="1"/>
      <c r="C180" s="1"/>
      <c r="D180" s="1"/>
      <c r="E180" s="14"/>
      <c r="F180" s="2"/>
      <c r="G180" s="2"/>
      <c r="H180" s="2"/>
      <c r="I180" s="2"/>
      <c r="J180" s="2"/>
      <c r="K180" s="2"/>
      <c r="L180" s="2"/>
      <c r="M180" s="2"/>
      <c r="N180" s="2"/>
      <c r="O180" s="2"/>
      <c r="P180" s="2"/>
      <c r="Q180" s="2"/>
      <c r="R180" s="2"/>
      <c r="S180" s="2"/>
      <c r="T180" s="2"/>
      <c r="U180" s="2"/>
      <c r="V180" s="2"/>
      <c r="W180" s="2"/>
      <c r="X180" s="2"/>
      <c r="Y180" s="2"/>
      <c r="Z180" s="2"/>
    </row>
    <row r="181" spans="1:26" x14ac:dyDescent="0.25">
      <c r="A181" s="1"/>
      <c r="B181" s="1"/>
      <c r="C181" s="1"/>
      <c r="D181" s="1"/>
      <c r="E181" s="14"/>
      <c r="F181" s="2"/>
      <c r="G181" s="2"/>
      <c r="H181" s="2"/>
      <c r="I181" s="2"/>
      <c r="J181" s="2"/>
      <c r="K181" s="2"/>
      <c r="L181" s="2"/>
      <c r="M181" s="2"/>
      <c r="N181" s="2"/>
      <c r="O181" s="2"/>
      <c r="P181" s="2"/>
      <c r="Q181" s="2"/>
      <c r="R181" s="2"/>
      <c r="S181" s="2"/>
      <c r="T181" s="2"/>
      <c r="U181" s="2"/>
      <c r="V181" s="2"/>
      <c r="W181" s="2"/>
      <c r="X181" s="2"/>
      <c r="Y181" s="2"/>
      <c r="Z181" s="2"/>
    </row>
    <row r="182" spans="1:26" x14ac:dyDescent="0.25">
      <c r="A182" s="1"/>
      <c r="B182" s="1"/>
      <c r="C182" s="1"/>
      <c r="D182" s="1"/>
      <c r="E182" s="14"/>
      <c r="F182" s="2"/>
      <c r="G182" s="2"/>
      <c r="H182" s="2"/>
      <c r="I182" s="2"/>
      <c r="J182" s="2"/>
      <c r="K182" s="2"/>
      <c r="L182" s="2"/>
      <c r="M182" s="2"/>
      <c r="N182" s="2"/>
      <c r="O182" s="2"/>
      <c r="P182" s="2"/>
      <c r="Q182" s="2"/>
      <c r="R182" s="2"/>
      <c r="S182" s="2"/>
      <c r="T182" s="2"/>
      <c r="U182" s="2"/>
      <c r="V182" s="2"/>
      <c r="W182" s="2"/>
      <c r="X182" s="2"/>
      <c r="Y182" s="2"/>
      <c r="Z182" s="2"/>
    </row>
    <row r="183" spans="1:26" x14ac:dyDescent="0.25">
      <c r="A183" s="1"/>
      <c r="B183" s="1"/>
      <c r="C183" s="1"/>
      <c r="D183" s="1"/>
      <c r="E183" s="14"/>
      <c r="F183" s="2"/>
      <c r="G183" s="2"/>
      <c r="H183" s="2"/>
      <c r="I183" s="2"/>
      <c r="J183" s="2"/>
      <c r="K183" s="2"/>
      <c r="L183" s="2"/>
      <c r="M183" s="2"/>
      <c r="N183" s="2"/>
      <c r="O183" s="2"/>
      <c r="P183" s="2"/>
      <c r="Q183" s="2"/>
      <c r="R183" s="2"/>
      <c r="S183" s="2"/>
      <c r="T183" s="2"/>
      <c r="U183" s="2"/>
      <c r="V183" s="2"/>
      <c r="W183" s="2"/>
      <c r="X183" s="2"/>
      <c r="Y183" s="2"/>
      <c r="Z183" s="2"/>
    </row>
    <row r="184" spans="1:26" x14ac:dyDescent="0.25">
      <c r="A184" s="1"/>
      <c r="B184" s="1"/>
      <c r="C184" s="1"/>
      <c r="D184" s="1"/>
      <c r="E184" s="14"/>
      <c r="F184" s="2"/>
      <c r="G184" s="2"/>
      <c r="H184" s="2"/>
      <c r="I184" s="2"/>
      <c r="J184" s="2"/>
      <c r="K184" s="2"/>
      <c r="L184" s="2"/>
      <c r="M184" s="2"/>
      <c r="N184" s="2"/>
      <c r="O184" s="2"/>
      <c r="P184" s="2"/>
      <c r="Q184" s="2"/>
      <c r="R184" s="2"/>
      <c r="S184" s="2"/>
      <c r="T184" s="2"/>
      <c r="U184" s="2"/>
      <c r="V184" s="2"/>
      <c r="W184" s="2"/>
      <c r="X184" s="2"/>
      <c r="Y184" s="2"/>
      <c r="Z184" s="2"/>
    </row>
    <row r="185" spans="1:26" x14ac:dyDescent="0.25">
      <c r="A185" s="1"/>
      <c r="B185" s="1"/>
      <c r="C185" s="1"/>
      <c r="D185" s="1"/>
      <c r="E185" s="14"/>
      <c r="F185" s="2"/>
      <c r="G185" s="2"/>
      <c r="H185" s="2"/>
      <c r="I185" s="2"/>
      <c r="J185" s="2"/>
      <c r="K185" s="2"/>
      <c r="L185" s="2"/>
      <c r="M185" s="2"/>
      <c r="N185" s="2"/>
      <c r="O185" s="2"/>
      <c r="P185" s="2"/>
      <c r="Q185" s="2"/>
      <c r="R185" s="2"/>
      <c r="S185" s="2"/>
      <c r="T185" s="2"/>
      <c r="U185" s="2"/>
      <c r="V185" s="2"/>
      <c r="W185" s="2"/>
      <c r="X185" s="2"/>
      <c r="Y185" s="2"/>
      <c r="Z185" s="2"/>
    </row>
    <row r="186" spans="1:26" x14ac:dyDescent="0.25">
      <c r="A186" s="1"/>
      <c r="B186" s="1"/>
      <c r="C186" s="1"/>
      <c r="D186" s="1"/>
      <c r="E186" s="14"/>
      <c r="F186" s="2"/>
      <c r="G186" s="2"/>
      <c r="H186" s="2"/>
      <c r="I186" s="2"/>
      <c r="J186" s="2"/>
      <c r="K186" s="2"/>
      <c r="L186" s="2"/>
      <c r="M186" s="2"/>
      <c r="N186" s="2"/>
      <c r="O186" s="2"/>
      <c r="P186" s="2"/>
      <c r="Q186" s="2"/>
      <c r="R186" s="2"/>
      <c r="S186" s="2"/>
      <c r="T186" s="2"/>
      <c r="U186" s="2"/>
      <c r="V186" s="2"/>
      <c r="W186" s="2"/>
      <c r="X186" s="2"/>
      <c r="Y186" s="2"/>
      <c r="Z186" s="2"/>
    </row>
    <row r="187" spans="1:26" x14ac:dyDescent="0.25">
      <c r="A187" s="1"/>
      <c r="B187" s="1"/>
      <c r="C187" s="1"/>
      <c r="D187" s="1"/>
      <c r="E187" s="14"/>
      <c r="F187" s="2"/>
      <c r="G187" s="2"/>
      <c r="H187" s="2"/>
      <c r="I187" s="2"/>
      <c r="J187" s="2"/>
      <c r="K187" s="2"/>
      <c r="L187" s="2"/>
      <c r="M187" s="2"/>
      <c r="N187" s="2"/>
      <c r="O187" s="2"/>
      <c r="P187" s="2"/>
      <c r="Q187" s="2"/>
      <c r="R187" s="2"/>
      <c r="S187" s="2"/>
      <c r="T187" s="2"/>
      <c r="U187" s="2"/>
      <c r="V187" s="2"/>
      <c r="W187" s="2"/>
      <c r="X187" s="2"/>
      <c r="Y187" s="2"/>
      <c r="Z187" s="2"/>
    </row>
    <row r="188" spans="1:26" x14ac:dyDescent="0.25">
      <c r="A188" s="1"/>
      <c r="B188" s="1"/>
      <c r="C188" s="1"/>
      <c r="D188" s="1"/>
      <c r="E188" s="14"/>
      <c r="F188" s="2"/>
      <c r="G188" s="2"/>
      <c r="H188" s="2"/>
      <c r="I188" s="2"/>
      <c r="J188" s="2"/>
      <c r="K188" s="2"/>
      <c r="L188" s="2"/>
      <c r="M188" s="2"/>
      <c r="N188" s="2"/>
      <c r="O188" s="2"/>
      <c r="P188" s="2"/>
      <c r="Q188" s="2"/>
      <c r="R188" s="2"/>
      <c r="S188" s="2"/>
      <c r="T188" s="2"/>
      <c r="U188" s="2"/>
      <c r="V188" s="2"/>
      <c r="W188" s="2"/>
      <c r="X188" s="2"/>
      <c r="Y188" s="2"/>
      <c r="Z188" s="2"/>
    </row>
    <row r="189" spans="1:26" x14ac:dyDescent="0.25">
      <c r="A189" s="1"/>
      <c r="B189" s="1"/>
      <c r="C189" s="1"/>
      <c r="D189" s="1"/>
      <c r="E189" s="14"/>
      <c r="F189" s="2"/>
      <c r="G189" s="2"/>
      <c r="H189" s="2"/>
      <c r="I189" s="2"/>
      <c r="J189" s="2"/>
      <c r="K189" s="2"/>
      <c r="L189" s="2"/>
      <c r="M189" s="2"/>
      <c r="N189" s="2"/>
      <c r="O189" s="2"/>
      <c r="P189" s="2"/>
      <c r="Q189" s="2"/>
      <c r="R189" s="2"/>
      <c r="S189" s="2"/>
      <c r="T189" s="2"/>
      <c r="U189" s="2"/>
      <c r="V189" s="2"/>
      <c r="W189" s="2"/>
      <c r="X189" s="2"/>
      <c r="Y189" s="2"/>
      <c r="Z189" s="2"/>
    </row>
    <row r="190" spans="1:26" x14ac:dyDescent="0.25">
      <c r="A190" s="1"/>
      <c r="B190" s="1"/>
      <c r="C190" s="1"/>
      <c r="D190" s="1"/>
      <c r="E190" s="14"/>
      <c r="F190" s="2"/>
      <c r="G190" s="2"/>
      <c r="H190" s="2"/>
      <c r="I190" s="2"/>
      <c r="J190" s="2"/>
      <c r="K190" s="2"/>
      <c r="L190" s="2"/>
      <c r="M190" s="2"/>
      <c r="N190" s="2"/>
      <c r="O190" s="2"/>
      <c r="P190" s="2"/>
      <c r="Q190" s="2"/>
      <c r="R190" s="2"/>
      <c r="S190" s="2"/>
      <c r="T190" s="2"/>
      <c r="U190" s="2"/>
      <c r="V190" s="2"/>
      <c r="W190" s="2"/>
      <c r="X190" s="2"/>
      <c r="Y190" s="2"/>
      <c r="Z190" s="2"/>
    </row>
    <row r="191" spans="1:26" x14ac:dyDescent="0.25">
      <c r="A191" s="1"/>
      <c r="B191" s="1"/>
      <c r="C191" s="1"/>
      <c r="D191" s="1"/>
      <c r="E191" s="14"/>
      <c r="F191" s="2"/>
      <c r="G191" s="2"/>
      <c r="H191" s="2"/>
      <c r="I191" s="2"/>
      <c r="J191" s="2"/>
      <c r="K191" s="2"/>
      <c r="L191" s="2"/>
      <c r="M191" s="2"/>
      <c r="N191" s="2"/>
      <c r="O191" s="2"/>
      <c r="P191" s="2"/>
      <c r="Q191" s="2"/>
      <c r="R191" s="2"/>
      <c r="S191" s="2"/>
      <c r="T191" s="2"/>
      <c r="U191" s="2"/>
      <c r="V191" s="2"/>
      <c r="W191" s="2"/>
      <c r="X191" s="2"/>
      <c r="Y191" s="2"/>
      <c r="Z191" s="2"/>
    </row>
    <row r="192" spans="1:26" x14ac:dyDescent="0.25">
      <c r="A192" s="1"/>
      <c r="B192" s="1"/>
      <c r="C192" s="1"/>
      <c r="D192" s="1"/>
      <c r="E192" s="14"/>
      <c r="F192" s="2"/>
      <c r="G192" s="2"/>
      <c r="H192" s="2"/>
      <c r="I192" s="2"/>
      <c r="J192" s="2"/>
      <c r="K192" s="2"/>
      <c r="L192" s="2"/>
      <c r="M192" s="2"/>
      <c r="N192" s="2"/>
      <c r="O192" s="2"/>
      <c r="P192" s="2"/>
      <c r="Q192" s="2"/>
      <c r="R192" s="2"/>
      <c r="S192" s="2"/>
      <c r="T192" s="2"/>
      <c r="U192" s="2"/>
      <c r="V192" s="2"/>
      <c r="W192" s="2"/>
      <c r="X192" s="2"/>
      <c r="Y192" s="2"/>
      <c r="Z192" s="2"/>
    </row>
    <row r="193" spans="1:26" x14ac:dyDescent="0.25">
      <c r="A193" s="1"/>
      <c r="B193" s="1"/>
      <c r="C193" s="1"/>
      <c r="D193" s="1"/>
      <c r="E193" s="14"/>
      <c r="F193" s="2"/>
      <c r="G193" s="2"/>
      <c r="H193" s="2"/>
      <c r="I193" s="2"/>
      <c r="J193" s="2"/>
      <c r="K193" s="2"/>
      <c r="L193" s="2"/>
      <c r="M193" s="2"/>
      <c r="N193" s="2"/>
      <c r="O193" s="2"/>
      <c r="P193" s="2"/>
      <c r="Q193" s="2"/>
      <c r="R193" s="2"/>
      <c r="S193" s="2"/>
      <c r="T193" s="2"/>
      <c r="U193" s="2"/>
      <c r="V193" s="2"/>
      <c r="W193" s="2"/>
      <c r="X193" s="2"/>
      <c r="Y193" s="2"/>
      <c r="Z193" s="2"/>
    </row>
    <row r="194" spans="1:26" x14ac:dyDescent="0.25">
      <c r="A194" s="1"/>
      <c r="B194" s="1"/>
      <c r="C194" s="1"/>
      <c r="D194" s="1"/>
      <c r="E194" s="14"/>
      <c r="F194" s="2"/>
      <c r="G194" s="2"/>
      <c r="H194" s="2"/>
      <c r="I194" s="2"/>
      <c r="J194" s="2"/>
      <c r="K194" s="2"/>
      <c r="L194" s="2"/>
      <c r="M194" s="2"/>
      <c r="N194" s="2"/>
      <c r="O194" s="2"/>
      <c r="P194" s="2"/>
      <c r="Q194" s="2"/>
      <c r="R194" s="2"/>
      <c r="S194" s="2"/>
      <c r="T194" s="2"/>
      <c r="U194" s="2"/>
      <c r="V194" s="2"/>
      <c r="W194" s="2"/>
      <c r="X194" s="2"/>
      <c r="Y194" s="2"/>
      <c r="Z194" s="2"/>
    </row>
    <row r="195" spans="1:26" x14ac:dyDescent="0.25">
      <c r="A195" s="1"/>
      <c r="B195" s="1"/>
      <c r="C195" s="1"/>
      <c r="D195" s="1"/>
      <c r="E195" s="14"/>
      <c r="F195" s="2"/>
      <c r="G195" s="2"/>
      <c r="H195" s="2"/>
      <c r="I195" s="2"/>
      <c r="J195" s="2"/>
      <c r="K195" s="2"/>
      <c r="L195" s="2"/>
      <c r="M195" s="2"/>
      <c r="N195" s="2"/>
      <c r="O195" s="2"/>
      <c r="P195" s="2"/>
      <c r="Q195" s="2"/>
      <c r="R195" s="2"/>
      <c r="S195" s="2"/>
      <c r="T195" s="2"/>
      <c r="U195" s="2"/>
      <c r="V195" s="2"/>
      <c r="W195" s="2"/>
      <c r="X195" s="2"/>
      <c r="Y195" s="2"/>
      <c r="Z195" s="2"/>
    </row>
    <row r="196" spans="1:26" x14ac:dyDescent="0.25">
      <c r="A196" s="1"/>
      <c r="B196" s="1"/>
      <c r="C196" s="1"/>
      <c r="D196" s="1"/>
      <c r="E196" s="14"/>
      <c r="F196" s="2"/>
      <c r="G196" s="2"/>
      <c r="H196" s="2"/>
      <c r="I196" s="2"/>
      <c r="J196" s="2"/>
      <c r="K196" s="2"/>
      <c r="L196" s="2"/>
      <c r="M196" s="2"/>
      <c r="N196" s="2"/>
      <c r="O196" s="2"/>
      <c r="P196" s="2"/>
      <c r="Q196" s="2"/>
      <c r="R196" s="2"/>
      <c r="S196" s="2"/>
      <c r="T196" s="2"/>
      <c r="U196" s="2"/>
      <c r="V196" s="2"/>
      <c r="W196" s="2"/>
      <c r="X196" s="2"/>
      <c r="Y196" s="2"/>
      <c r="Z196" s="2"/>
    </row>
    <row r="197" spans="1:26" x14ac:dyDescent="0.25">
      <c r="A197" s="1"/>
      <c r="B197" s="1"/>
      <c r="C197" s="1"/>
      <c r="D197" s="1"/>
      <c r="E197" s="14"/>
      <c r="F197" s="2"/>
      <c r="G197" s="2"/>
      <c r="H197" s="2"/>
      <c r="I197" s="2"/>
      <c r="J197" s="2"/>
      <c r="K197" s="2"/>
      <c r="L197" s="2"/>
      <c r="M197" s="2"/>
      <c r="N197" s="2"/>
      <c r="O197" s="2"/>
      <c r="P197" s="2"/>
      <c r="Q197" s="2"/>
      <c r="R197" s="2"/>
      <c r="S197" s="2"/>
      <c r="T197" s="2"/>
      <c r="U197" s="2"/>
      <c r="V197" s="2"/>
      <c r="W197" s="2"/>
      <c r="X197" s="2"/>
      <c r="Y197" s="2"/>
      <c r="Z197" s="2"/>
    </row>
    <row r="198" spans="1:26" x14ac:dyDescent="0.25">
      <c r="A198" s="1"/>
      <c r="B198" s="1"/>
      <c r="C198" s="1"/>
      <c r="D198" s="1"/>
      <c r="E198" s="14"/>
      <c r="F198" s="2"/>
      <c r="G198" s="2"/>
      <c r="H198" s="2"/>
      <c r="I198" s="2"/>
      <c r="J198" s="2"/>
      <c r="K198" s="2"/>
      <c r="L198" s="2"/>
      <c r="M198" s="2"/>
      <c r="N198" s="2"/>
      <c r="O198" s="2"/>
      <c r="P198" s="2"/>
      <c r="Q198" s="2"/>
      <c r="R198" s="2"/>
      <c r="S198" s="2"/>
      <c r="T198" s="2"/>
      <c r="U198" s="2"/>
      <c r="V198" s="2"/>
      <c r="W198" s="2"/>
      <c r="X198" s="2"/>
      <c r="Y198" s="2"/>
      <c r="Z198" s="2"/>
    </row>
    <row r="199" spans="1:26" x14ac:dyDescent="0.25">
      <c r="A199" s="1"/>
      <c r="B199" s="1"/>
      <c r="C199" s="1"/>
      <c r="D199" s="1"/>
      <c r="E199" s="14"/>
      <c r="F199" s="2"/>
      <c r="G199" s="2"/>
      <c r="H199" s="2"/>
      <c r="I199" s="2"/>
      <c r="J199" s="2"/>
      <c r="K199" s="2"/>
      <c r="L199" s="2"/>
      <c r="M199" s="2"/>
      <c r="N199" s="2"/>
      <c r="O199" s="2"/>
      <c r="P199" s="2"/>
      <c r="Q199" s="2"/>
      <c r="R199" s="2"/>
      <c r="S199" s="2"/>
      <c r="T199" s="2"/>
      <c r="U199" s="2"/>
      <c r="V199" s="2"/>
      <c r="W199" s="2"/>
      <c r="X199" s="2"/>
      <c r="Y199" s="2"/>
      <c r="Z199" s="2"/>
    </row>
  </sheetData>
  <sheetProtection password="EB1A" sheet="1" objects="1" scenarios="1"/>
  <mergeCells count="22">
    <mergeCell ref="G90:H90"/>
    <mergeCell ref="G91:H91"/>
    <mergeCell ref="G92:H92"/>
    <mergeCell ref="G93:H93"/>
    <mergeCell ref="G79:H79"/>
    <mergeCell ref="G86:H86"/>
    <mergeCell ref="G87:H87"/>
    <mergeCell ref="G88:H88"/>
    <mergeCell ref="G89:H89"/>
    <mergeCell ref="B2:D4"/>
    <mergeCell ref="B7:D7"/>
    <mergeCell ref="B9:D9"/>
    <mergeCell ref="G72:H72"/>
    <mergeCell ref="G73:I73"/>
    <mergeCell ref="G54:H54"/>
    <mergeCell ref="G55:I55"/>
    <mergeCell ref="B17:D17"/>
    <mergeCell ref="B11:D11"/>
    <mergeCell ref="B13:D13"/>
    <mergeCell ref="B15:D15"/>
    <mergeCell ref="G8:H8"/>
    <mergeCell ref="G9:J9"/>
  </mergeCells>
  <hyperlinks>
    <hyperlink ref="B7:D7" location="Antecedentes!A1" display="Antecedentes"/>
    <hyperlink ref="B11:D11" location="'Informe Resultado'!A1" display="Informe de Resultado"/>
    <hyperlink ref="B13:D13" location="Datos!A1" display="Base de Datos"/>
    <hyperlink ref="B15:D15" location="Enlaces!A1" display="Enlaces Normativos"/>
    <hyperlink ref="B2:D4" r:id="rId1" display="FORMATEC"/>
  </hyperlinks>
  <pageMargins left="0.7" right="0.7" top="0.75" bottom="0.75" header="0.3" footer="0.3"/>
  <pageSetup paperSize="9" scale="57" fitToHeight="0" orientation="portrait" horizontalDpi="1200" verticalDpi="1200" r:id="rId2"/>
  <rowBreaks count="1" manualBreakCount="1">
    <brk id="83" max="13" man="1"/>
  </rowBreaks>
  <colBreaks count="1" manualBreakCount="1">
    <brk id="1" max="94" man="1"/>
  </col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AZ68"/>
  <sheetViews>
    <sheetView topLeftCell="A3" zoomScale="130" zoomScaleNormal="130" workbookViewId="0">
      <selection activeCell="B7" sqref="B7:D7"/>
    </sheetView>
  </sheetViews>
  <sheetFormatPr baseColWidth="10" defaultRowHeight="15" x14ac:dyDescent="0.25"/>
  <cols>
    <col min="1" max="1" width="2.7109375" customWidth="1"/>
    <col min="2" max="4" width="12.7109375" customWidth="1"/>
    <col min="5" max="6" width="2.7109375" customWidth="1"/>
  </cols>
  <sheetData>
    <row r="1" spans="1:52" x14ac:dyDescent="0.25">
      <c r="A1" s="1"/>
      <c r="B1" s="12"/>
      <c r="C1" s="12"/>
      <c r="D1" s="12"/>
      <c r="E1" s="14"/>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x14ac:dyDescent="0.25">
      <c r="A2" s="12"/>
      <c r="B2" s="130" t="s">
        <v>0</v>
      </c>
      <c r="C2" s="130"/>
      <c r="D2" s="130"/>
      <c r="E2" s="14"/>
      <c r="F2" s="12"/>
      <c r="G2" s="12" t="s">
        <v>7</v>
      </c>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row>
    <row r="3" spans="1:52" x14ac:dyDescent="0.25">
      <c r="A3" s="12"/>
      <c r="B3" s="130"/>
      <c r="C3" s="130"/>
      <c r="D3" s="130"/>
      <c r="E3" s="14"/>
      <c r="F3" s="12"/>
      <c r="G3" s="12" t="s">
        <v>277</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row>
    <row r="4" spans="1:52" x14ac:dyDescent="0.25">
      <c r="A4" s="12"/>
      <c r="B4" s="130"/>
      <c r="C4" s="130"/>
      <c r="D4" s="130"/>
      <c r="E4" s="14"/>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row>
    <row r="5" spans="1:52" x14ac:dyDescent="0.25">
      <c r="A5" s="13"/>
      <c r="B5" s="13"/>
      <c r="C5" s="13"/>
      <c r="D5" s="13"/>
      <c r="E5" s="15"/>
      <c r="F5" s="13"/>
      <c r="G5" s="13" t="s">
        <v>2</v>
      </c>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row>
    <row r="6" spans="1:52" ht="15.75" x14ac:dyDescent="0.25">
      <c r="A6" s="1"/>
      <c r="B6" s="45"/>
      <c r="C6" s="45"/>
      <c r="D6" s="45"/>
      <c r="E6" s="14"/>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1:52" ht="16.5" thickBot="1" x14ac:dyDescent="0.3">
      <c r="A7" s="43"/>
      <c r="B7" s="128" t="s">
        <v>146</v>
      </c>
      <c r="C7" s="128"/>
      <c r="D7" s="128"/>
      <c r="E7" s="44"/>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1:52" ht="15.75" x14ac:dyDescent="0.25">
      <c r="A8" s="1"/>
      <c r="B8" s="46"/>
      <c r="C8" s="46"/>
      <c r="D8" s="46"/>
      <c r="E8" s="14"/>
      <c r="F8" s="2"/>
      <c r="G8" s="159" t="s">
        <v>278</v>
      </c>
      <c r="H8" s="160"/>
      <c r="I8" s="160"/>
      <c r="J8" s="160"/>
      <c r="K8" s="160"/>
      <c r="L8" s="16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row>
    <row r="9" spans="1:52" ht="16.5" thickBot="1" x14ac:dyDescent="0.3">
      <c r="A9" s="1"/>
      <c r="B9" s="128" t="s">
        <v>145</v>
      </c>
      <c r="C9" s="128"/>
      <c r="D9" s="128"/>
      <c r="E9" s="14"/>
      <c r="F9" s="2"/>
      <c r="G9" s="162"/>
      <c r="H9" s="163"/>
      <c r="I9" s="163"/>
      <c r="J9" s="163"/>
      <c r="K9" s="163"/>
      <c r="L9" s="164"/>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row>
    <row r="10" spans="1:52" ht="16.5" thickBot="1" x14ac:dyDescent="0.3">
      <c r="A10" s="1"/>
      <c r="B10" s="46"/>
      <c r="C10" s="46"/>
      <c r="D10" s="46"/>
      <c r="E10" s="14"/>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row>
    <row r="11" spans="1:52" ht="15.75" customHeight="1" x14ac:dyDescent="0.25">
      <c r="A11" s="1"/>
      <c r="B11" s="128" t="s">
        <v>147</v>
      </c>
      <c r="C11" s="128"/>
      <c r="D11" s="128"/>
      <c r="E11" s="14"/>
      <c r="F11" s="2"/>
      <c r="G11" s="159" t="s">
        <v>279</v>
      </c>
      <c r="H11" s="160"/>
      <c r="I11" s="160"/>
      <c r="J11" s="160"/>
      <c r="K11" s="160"/>
      <c r="L11" s="161"/>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row>
    <row r="12" spans="1:52" ht="16.5" thickBot="1" x14ac:dyDescent="0.3">
      <c r="A12" s="1"/>
      <c r="B12" s="46"/>
      <c r="C12" s="46"/>
      <c r="D12" s="46"/>
      <c r="E12" s="14"/>
      <c r="F12" s="2"/>
      <c r="G12" s="162"/>
      <c r="H12" s="163"/>
      <c r="I12" s="163"/>
      <c r="J12" s="163"/>
      <c r="K12" s="163"/>
      <c r="L12" s="164"/>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row>
    <row r="13" spans="1:52" ht="16.5" thickBot="1" x14ac:dyDescent="0.3">
      <c r="A13" s="1"/>
      <c r="B13" s="128" t="s">
        <v>148</v>
      </c>
      <c r="C13" s="128"/>
      <c r="D13" s="128"/>
      <c r="E13" s="14"/>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row>
    <row r="14" spans="1:52" ht="15.75" x14ac:dyDescent="0.25">
      <c r="A14" s="1"/>
      <c r="B14" s="46"/>
      <c r="C14" s="46"/>
      <c r="D14" s="46"/>
      <c r="E14" s="14"/>
      <c r="F14" s="2"/>
      <c r="G14" s="159" t="s">
        <v>280</v>
      </c>
      <c r="H14" s="160"/>
      <c r="I14" s="160"/>
      <c r="J14" s="160"/>
      <c r="K14" s="160"/>
      <c r="L14" s="16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row>
    <row r="15" spans="1:52" ht="16.5" thickBot="1" x14ac:dyDescent="0.3">
      <c r="A15" s="1"/>
      <c r="B15" s="131" t="s">
        <v>149</v>
      </c>
      <c r="C15" s="131"/>
      <c r="D15" s="131"/>
      <c r="E15" s="14"/>
      <c r="F15" s="2"/>
      <c r="G15" s="162"/>
      <c r="H15" s="163"/>
      <c r="I15" s="163"/>
      <c r="J15" s="163"/>
      <c r="K15" s="163"/>
      <c r="L15" s="164"/>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row>
    <row r="16" spans="1:52" ht="15.75" thickBot="1" x14ac:dyDescent="0.3">
      <c r="A16" s="1"/>
      <c r="B16" s="12"/>
      <c r="C16" s="12"/>
      <c r="D16" s="12"/>
      <c r="E16" s="14"/>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row>
    <row r="17" spans="1:52" ht="15" customHeight="1" x14ac:dyDescent="0.25">
      <c r="A17" s="1"/>
      <c r="B17" s="127"/>
      <c r="C17" s="127"/>
      <c r="D17" s="127"/>
      <c r="E17" s="14"/>
      <c r="F17" s="2"/>
      <c r="G17" s="159" t="s">
        <v>281</v>
      </c>
      <c r="H17" s="160"/>
      <c r="I17" s="160"/>
      <c r="J17" s="160"/>
      <c r="K17" s="160"/>
      <c r="L17" s="161"/>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row>
    <row r="18" spans="1:52" x14ac:dyDescent="0.25">
      <c r="A18" s="3"/>
      <c r="B18" s="16"/>
      <c r="C18" s="16"/>
      <c r="D18" s="16"/>
      <c r="E18" s="17"/>
      <c r="F18" s="2"/>
      <c r="G18" s="165"/>
      <c r="H18" s="166"/>
      <c r="I18" s="166"/>
      <c r="J18" s="166"/>
      <c r="K18" s="166"/>
      <c r="L18" s="167"/>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row>
    <row r="19" spans="1:52" ht="15.75" thickBot="1" x14ac:dyDescent="0.3">
      <c r="A19" s="3"/>
      <c r="B19" s="18"/>
      <c r="C19" s="16"/>
      <c r="D19" s="16"/>
      <c r="E19" s="17"/>
      <c r="F19" s="2"/>
      <c r="G19" s="162"/>
      <c r="H19" s="163"/>
      <c r="I19" s="163"/>
      <c r="J19" s="163"/>
      <c r="K19" s="163"/>
      <c r="L19" s="164"/>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1:52" x14ac:dyDescent="0.25">
      <c r="A20" s="3"/>
      <c r="B20" s="16"/>
      <c r="C20" s="16"/>
      <c r="D20" s="16"/>
      <c r="E20" s="17"/>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spans="1:52" x14ac:dyDescent="0.25">
      <c r="A21" s="3"/>
      <c r="B21" s="18"/>
      <c r="C21" s="16"/>
      <c r="D21" s="16"/>
      <c r="E21" s="17"/>
      <c r="F21" s="2"/>
      <c r="G21" s="2" t="s">
        <v>282</v>
      </c>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row>
    <row r="22" spans="1:52" ht="15.75" thickBot="1" x14ac:dyDescent="0.3">
      <c r="A22" s="3"/>
      <c r="B22" s="16"/>
      <c r="C22" s="16"/>
      <c r="D22" s="16"/>
      <c r="E22" s="17"/>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row>
    <row r="23" spans="1:52" ht="15.75" thickBot="1" x14ac:dyDescent="0.3">
      <c r="A23" s="3"/>
      <c r="B23" s="16"/>
      <c r="C23" s="16"/>
      <c r="D23" s="16"/>
      <c r="E23" s="17"/>
      <c r="F23" s="2"/>
      <c r="G23" s="149" t="s">
        <v>284</v>
      </c>
      <c r="H23" s="150"/>
      <c r="I23" s="150"/>
      <c r="J23" s="150"/>
      <c r="K23" s="150"/>
      <c r="L23" s="151"/>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row>
    <row r="24" spans="1:52" ht="15.75" thickBot="1" x14ac:dyDescent="0.3">
      <c r="A24" s="1"/>
      <c r="B24" s="12"/>
      <c r="C24" s="12"/>
      <c r="D24" s="12"/>
      <c r="E24" s="14"/>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row>
    <row r="25" spans="1:52" ht="15.75" thickBot="1" x14ac:dyDescent="0.3">
      <c r="A25" s="1"/>
      <c r="B25" s="12"/>
      <c r="C25" s="12"/>
      <c r="D25" s="12"/>
      <c r="E25" s="14"/>
      <c r="F25" s="2"/>
      <c r="G25" s="152" t="s">
        <v>283</v>
      </c>
      <c r="H25" s="153"/>
      <c r="I25" s="153"/>
      <c r="J25" s="153"/>
      <c r="K25" s="153"/>
      <c r="L25" s="154"/>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row>
    <row r="26" spans="1:52" ht="15.75" thickBot="1" x14ac:dyDescent="0.3">
      <c r="A26" s="1"/>
      <c r="B26" s="12"/>
      <c r="C26" s="12"/>
      <c r="D26" s="12"/>
      <c r="E26" s="14"/>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row>
    <row r="27" spans="1:52" ht="15.75" thickBot="1" x14ac:dyDescent="0.3">
      <c r="A27" s="1"/>
      <c r="B27" s="12"/>
      <c r="C27" s="12"/>
      <c r="D27" s="12"/>
      <c r="E27" s="14"/>
      <c r="F27" s="2"/>
      <c r="G27" s="155" t="s">
        <v>285</v>
      </c>
      <c r="H27" s="156"/>
      <c r="I27" s="156"/>
      <c r="J27" s="156"/>
      <c r="K27" s="156"/>
      <c r="L27" s="157"/>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row>
    <row r="28" spans="1:52" x14ac:dyDescent="0.25">
      <c r="A28" s="1"/>
      <c r="B28" s="12"/>
      <c r="C28" s="12"/>
      <c r="D28" s="12"/>
      <c r="E28" s="14"/>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row>
    <row r="29" spans="1:52" x14ac:dyDescent="0.25">
      <c r="A29" s="1"/>
      <c r="B29" s="12"/>
      <c r="C29" s="12"/>
      <c r="D29" s="12"/>
      <c r="E29" s="14"/>
      <c r="F29" s="2"/>
      <c r="G29" s="2" t="s">
        <v>286</v>
      </c>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row>
    <row r="30" spans="1:52" x14ac:dyDescent="0.25">
      <c r="A30" s="1"/>
      <c r="B30" s="12"/>
      <c r="C30" s="12"/>
      <c r="D30" s="12"/>
      <c r="E30" s="14"/>
      <c r="F30" s="2"/>
      <c r="G30" s="2" t="s">
        <v>287</v>
      </c>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row>
    <row r="31" spans="1:52" x14ac:dyDescent="0.25">
      <c r="A31" s="1"/>
      <c r="B31" s="12"/>
      <c r="C31" s="12"/>
      <c r="D31" s="12"/>
      <c r="E31" s="14"/>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row>
    <row r="32" spans="1:52" x14ac:dyDescent="0.25">
      <c r="A32" s="1"/>
      <c r="B32" s="12"/>
      <c r="C32" s="12"/>
      <c r="D32" s="12"/>
      <c r="E32" s="14"/>
      <c r="F32" s="2"/>
      <c r="G32" s="62" t="s">
        <v>288</v>
      </c>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row>
    <row r="33" spans="1:52" x14ac:dyDescent="0.25">
      <c r="A33" s="1"/>
      <c r="B33" s="1"/>
      <c r="C33" s="1"/>
      <c r="D33" s="1"/>
      <c r="E33" s="14"/>
      <c r="F33" s="2"/>
      <c r="G33" s="62" t="s">
        <v>289</v>
      </c>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row>
    <row r="34" spans="1:52" x14ac:dyDescent="0.25">
      <c r="A34" s="1"/>
      <c r="B34" s="1"/>
      <c r="C34" s="1"/>
      <c r="D34" s="1"/>
      <c r="E34" s="14"/>
      <c r="F34" s="2"/>
      <c r="G34" s="62" t="s">
        <v>290</v>
      </c>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row>
    <row r="35" spans="1:52" x14ac:dyDescent="0.25">
      <c r="A35" s="1"/>
      <c r="B35" s="1"/>
      <c r="C35" s="1"/>
      <c r="D35" s="1"/>
      <c r="E35" s="14"/>
      <c r="F35" s="2"/>
      <c r="G35" s="62" t="s">
        <v>291</v>
      </c>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row>
    <row r="36" spans="1:52" x14ac:dyDescent="0.25">
      <c r="A36" s="1"/>
      <c r="B36" s="1"/>
      <c r="C36" s="1"/>
      <c r="D36" s="1"/>
      <c r="E36" s="14"/>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row>
    <row r="37" spans="1:52" x14ac:dyDescent="0.25">
      <c r="A37" s="1"/>
      <c r="B37" s="1"/>
      <c r="C37" s="1"/>
      <c r="D37" s="1"/>
      <c r="E37" s="14"/>
      <c r="F37" s="2"/>
      <c r="G37" s="2" t="s">
        <v>292</v>
      </c>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row>
    <row r="38" spans="1:52" x14ac:dyDescent="0.25">
      <c r="A38" s="1"/>
      <c r="B38" s="1"/>
      <c r="C38" s="1"/>
      <c r="D38" s="1"/>
      <c r="E38" s="14"/>
      <c r="F38" s="2"/>
      <c r="G38" s="158" t="s">
        <v>293</v>
      </c>
      <c r="H38" s="158"/>
      <c r="I38" s="158"/>
      <c r="J38" s="158"/>
      <c r="K38" s="158"/>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row>
    <row r="39" spans="1:52" x14ac:dyDescent="0.25">
      <c r="A39" s="1"/>
      <c r="B39" s="1"/>
      <c r="C39" s="1"/>
      <c r="D39" s="1"/>
      <c r="E39" s="1"/>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1:52" x14ac:dyDescent="0.25">
      <c r="A40" s="1"/>
      <c r="B40" s="1"/>
      <c r="C40" s="1"/>
      <c r="D40" s="1"/>
      <c r="E40" s="1"/>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row>
    <row r="41" spans="1:52" x14ac:dyDescent="0.25">
      <c r="A41" s="1"/>
      <c r="B41" s="1"/>
      <c r="C41" s="1"/>
      <c r="D41" s="1"/>
      <c r="E41" s="1"/>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row>
    <row r="42" spans="1:52" x14ac:dyDescent="0.25">
      <c r="A42" s="1"/>
      <c r="B42" s="1"/>
      <c r="C42" s="1"/>
      <c r="D42" s="1"/>
      <c r="E42" s="1"/>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row>
    <row r="43" spans="1:52" x14ac:dyDescent="0.25">
      <c r="A43" s="1"/>
      <c r="B43" s="1"/>
      <c r="C43" s="1"/>
      <c r="D43" s="1"/>
      <c r="E43" s="1"/>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row>
    <row r="44" spans="1:52" x14ac:dyDescent="0.25">
      <c r="A44" s="1"/>
      <c r="B44" s="1"/>
      <c r="C44" s="1"/>
      <c r="D44" s="1"/>
      <c r="E44" s="1"/>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row>
    <row r="45" spans="1:52" x14ac:dyDescent="0.25">
      <c r="A45" s="1"/>
      <c r="B45" s="1"/>
      <c r="C45" s="1"/>
      <c r="D45" s="1"/>
      <c r="E45" s="1"/>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row>
    <row r="46" spans="1:52" x14ac:dyDescent="0.25">
      <c r="A46" s="1"/>
      <c r="B46" s="1"/>
      <c r="C46" s="1"/>
      <c r="D46" s="1"/>
      <c r="E46" s="1"/>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row>
    <row r="47" spans="1:52" x14ac:dyDescent="0.25">
      <c r="A47" s="1"/>
      <c r="B47" s="1"/>
      <c r="C47" s="1"/>
      <c r="D47" s="1"/>
      <c r="E47" s="1"/>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row>
    <row r="48" spans="1:52" x14ac:dyDescent="0.25">
      <c r="A48" s="1"/>
      <c r="B48" s="1"/>
      <c r="C48" s="1"/>
      <c r="D48" s="1"/>
      <c r="E48" s="1"/>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row>
    <row r="49" spans="1:52" x14ac:dyDescent="0.25">
      <c r="A49" s="1"/>
      <c r="B49" s="1"/>
      <c r="C49" s="1"/>
      <c r="D49" s="1"/>
      <c r="E49" s="1"/>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row>
    <row r="50" spans="1:52" x14ac:dyDescent="0.25">
      <c r="A50" s="1"/>
      <c r="B50" s="1"/>
      <c r="C50" s="1"/>
      <c r="D50" s="1"/>
      <c r="E50" s="1"/>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row>
    <row r="51" spans="1:52" x14ac:dyDescent="0.25">
      <c r="A51" s="1"/>
      <c r="B51" s="1"/>
      <c r="C51" s="1"/>
      <c r="D51" s="1"/>
      <c r="E51" s="1"/>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row>
    <row r="52" spans="1:52" x14ac:dyDescent="0.25">
      <c r="A52" s="1"/>
      <c r="B52" s="1"/>
      <c r="C52" s="1"/>
      <c r="D52" s="1"/>
      <c r="E52" s="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row>
    <row r="53" spans="1:52" x14ac:dyDescent="0.25">
      <c r="A53" s="1"/>
      <c r="B53" s="1"/>
      <c r="C53" s="1"/>
      <c r="D53" s="1"/>
      <c r="E53" s="1"/>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row>
    <row r="54" spans="1:52" x14ac:dyDescent="0.25">
      <c r="A54" s="1"/>
      <c r="B54" s="1"/>
      <c r="C54" s="1"/>
      <c r="D54" s="1"/>
      <c r="E54" s="1"/>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row>
    <row r="55" spans="1:52" x14ac:dyDescent="0.25">
      <c r="A55" s="1"/>
      <c r="B55" s="1"/>
      <c r="C55" s="1"/>
      <c r="D55" s="1"/>
      <c r="E55" s="1"/>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row>
    <row r="56" spans="1:52" x14ac:dyDescent="0.25">
      <c r="A56" s="1"/>
      <c r="B56" s="1"/>
      <c r="C56" s="1"/>
      <c r="D56" s="1"/>
      <c r="E56" s="1"/>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row>
    <row r="57" spans="1:52" x14ac:dyDescent="0.25">
      <c r="A57" s="1"/>
      <c r="B57" s="1"/>
      <c r="C57" s="1"/>
      <c r="D57" s="1"/>
      <c r="E57" s="1"/>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row>
    <row r="58" spans="1:52" x14ac:dyDescent="0.25">
      <c r="A58" s="1"/>
      <c r="B58" s="1"/>
      <c r="C58" s="1"/>
      <c r="D58" s="1"/>
      <c r="E58" s="1"/>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row>
    <row r="59" spans="1:52" x14ac:dyDescent="0.25">
      <c r="A59" s="1"/>
      <c r="B59" s="1"/>
      <c r="C59" s="1"/>
      <c r="D59" s="1"/>
      <c r="E59" s="1"/>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row>
    <row r="60" spans="1:52" x14ac:dyDescent="0.25">
      <c r="A60" s="1"/>
      <c r="B60" s="1"/>
      <c r="C60" s="1"/>
      <c r="D60" s="1"/>
      <c r="E60" s="1"/>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row>
    <row r="61" spans="1:52" x14ac:dyDescent="0.25">
      <c r="A61" s="1"/>
      <c r="B61" s="1"/>
      <c r="C61" s="1"/>
      <c r="D61" s="1"/>
      <c r="E61" s="1"/>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row>
    <row r="62" spans="1:52" x14ac:dyDescent="0.25">
      <c r="A62" s="1"/>
      <c r="B62" s="1"/>
      <c r="C62" s="1"/>
      <c r="D62" s="1"/>
      <c r="E62" s="1"/>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row>
    <row r="63" spans="1:52" x14ac:dyDescent="0.25">
      <c r="A63" s="1"/>
      <c r="B63" s="1"/>
      <c r="C63" s="1"/>
      <c r="D63" s="1"/>
      <c r="E63" s="1"/>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row>
    <row r="64" spans="1:52" x14ac:dyDescent="0.25">
      <c r="A64" s="1"/>
      <c r="B64" s="1"/>
      <c r="C64" s="1"/>
      <c r="D64" s="1"/>
      <c r="E64" s="1"/>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row>
    <row r="65" spans="1:52" x14ac:dyDescent="0.25">
      <c r="A65" s="1"/>
      <c r="B65" s="1"/>
      <c r="C65" s="1"/>
      <c r="D65" s="1"/>
      <c r="E65" s="1"/>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row>
    <row r="66" spans="1:52" x14ac:dyDescent="0.25">
      <c r="A66" s="1"/>
      <c r="B66" s="1"/>
      <c r="C66" s="1"/>
      <c r="D66" s="1"/>
      <c r="E66" s="1"/>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row>
    <row r="67" spans="1:52" x14ac:dyDescent="0.25">
      <c r="A67" s="1"/>
      <c r="B67" s="1"/>
      <c r="C67" s="1"/>
      <c r="D67" s="1"/>
      <c r="E67" s="1"/>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row>
    <row r="68" spans="1:52" x14ac:dyDescent="0.25">
      <c r="A68" s="1"/>
      <c r="B68" s="1"/>
      <c r="C68" s="1"/>
      <c r="D68" s="1"/>
      <c r="E68" s="1"/>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row>
  </sheetData>
  <sheetProtection algorithmName="SHA-512" hashValue="z7y2j9nzxI6cHfdYsC01HR+eq+6QXcnNiynUN9QSO3gS4KK7cVa46XHRgrLIO+h7w4fHmOyism/Jns62ypTO1Q==" saltValue="5/WGYH5HyQ8zv+ZnmKx9rQ==" spinCount="100000" sheet="1" objects="1" scenarios="1"/>
  <mergeCells count="15">
    <mergeCell ref="B17:D17"/>
    <mergeCell ref="B2:D4"/>
    <mergeCell ref="B7:D7"/>
    <mergeCell ref="B9:D9"/>
    <mergeCell ref="B11:D11"/>
    <mergeCell ref="B13:D13"/>
    <mergeCell ref="B15:D15"/>
    <mergeCell ref="G23:L23"/>
    <mergeCell ref="G25:L25"/>
    <mergeCell ref="G27:L27"/>
    <mergeCell ref="G38:K38"/>
    <mergeCell ref="G8:L9"/>
    <mergeCell ref="G11:L12"/>
    <mergeCell ref="G14:L15"/>
    <mergeCell ref="G17:L19"/>
  </mergeCells>
  <hyperlinks>
    <hyperlink ref="B2:D4" r:id="rId1" display="FORMATEC"/>
    <hyperlink ref="B7:D7" location="Antecedentes!A1" display="Antecedentes"/>
    <hyperlink ref="B11:D11" location="'Informe Resultado'!A1" display="Informe de Resultado"/>
    <hyperlink ref="B13:D13" location="Datos!A1" display="Base de Datos"/>
    <hyperlink ref="B15:D15" location="Enlaces!A1" display="Enlaces Normativos"/>
    <hyperlink ref="G38" r:id="rId2"/>
    <hyperlink ref="G8:L9" r:id="rId3" display="Reglamento de Seguridad de Instalaciones Frigoríficas, RD 559/2019, de 27 de septiembre."/>
    <hyperlink ref="G11:L12" r:id="rId4" display="Reglamento de Instalaciones Térmicas en los Edificios (RITE), RD 1027/2007. Actualizado"/>
    <hyperlink ref="G14:L15" r:id="rId5" display="Reglamento (UE) nº 517/2014 del Parlamento Europeo y del Consejo, de 16 de abril de 2014, sobre los gases fluorados de efecto invernadero"/>
    <hyperlink ref="G17:L19" r:id="rId6" display="Factores de Emisión de CO2 y Coeficientes de Paso a Energía Primaria de Diferentes Fuentes de Energía Final Consumidas en el Sector de los Edificios de España."/>
    <hyperlink ref="G23:L23" r:id="rId7" display="Web del Ministerio de Industria referente a Instalaciones Frigoríficas."/>
    <hyperlink ref="G27:L27" r:id="rId8" display="Acceso a hojas de cálculo gratuitas de FORMATEC (requiere registro)"/>
  </hyperlinks>
  <pageMargins left="0.7" right="0.7" top="0.75" bottom="0.75" header="0.3" footer="0.3"/>
  <pageSetup paperSize="9" scale="63" fitToHeight="0" orientation="portrait" r:id="rId9"/>
  <drawing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E159"/>
  <sheetViews>
    <sheetView topLeftCell="A82" workbookViewId="0">
      <selection activeCell="B101" sqref="B101:C107"/>
    </sheetView>
  </sheetViews>
  <sheetFormatPr baseColWidth="10" defaultRowHeight="15" x14ac:dyDescent="0.25"/>
  <cols>
    <col min="1" max="1" width="30.7109375" customWidth="1"/>
    <col min="2" max="2" width="50.7109375" customWidth="1"/>
    <col min="3" max="5" width="40.7109375" customWidth="1"/>
  </cols>
  <sheetData>
    <row r="1" spans="1:5" ht="18.75" x14ac:dyDescent="0.3">
      <c r="A1" s="174" t="s">
        <v>8</v>
      </c>
      <c r="B1" s="174"/>
      <c r="C1" s="174"/>
      <c r="D1" s="174"/>
    </row>
    <row r="2" spans="1:5" x14ac:dyDescent="0.25">
      <c r="A2" s="172" t="s">
        <v>9</v>
      </c>
      <c r="B2" s="172"/>
      <c r="C2" s="172"/>
      <c r="D2" s="172"/>
    </row>
    <row r="4" spans="1:5" x14ac:dyDescent="0.25">
      <c r="A4" s="175" t="s">
        <v>10</v>
      </c>
      <c r="B4" s="176" t="s">
        <v>11</v>
      </c>
      <c r="C4" s="176"/>
      <c r="D4" s="176"/>
      <c r="E4" s="19"/>
    </row>
    <row r="5" spans="1:5" x14ac:dyDescent="0.25">
      <c r="A5" s="175"/>
      <c r="B5" s="176"/>
      <c r="C5" s="176"/>
      <c r="D5" s="176"/>
      <c r="E5" s="19"/>
    </row>
    <row r="6" spans="1:5" x14ac:dyDescent="0.25">
      <c r="A6" s="175"/>
      <c r="B6" s="176"/>
      <c r="C6" s="176"/>
      <c r="D6" s="176"/>
      <c r="E6" s="19"/>
    </row>
    <row r="7" spans="1:5" x14ac:dyDescent="0.25">
      <c r="A7" s="175"/>
      <c r="B7" s="176"/>
      <c r="C7" s="176"/>
      <c r="D7" s="176"/>
      <c r="E7" s="19"/>
    </row>
    <row r="8" spans="1:5" x14ac:dyDescent="0.25">
      <c r="A8" s="175"/>
      <c r="B8" s="176"/>
      <c r="C8" s="176"/>
      <c r="D8" s="176"/>
    </row>
    <row r="9" spans="1:5" x14ac:dyDescent="0.25">
      <c r="A9" s="20"/>
      <c r="B9" s="176"/>
      <c r="C9" s="176"/>
      <c r="D9" s="176"/>
    </row>
    <row r="10" spans="1:5" x14ac:dyDescent="0.25">
      <c r="A10" s="20"/>
    </row>
    <row r="11" spans="1:5" x14ac:dyDescent="0.25">
      <c r="A11" s="177" t="s">
        <v>12</v>
      </c>
      <c r="B11" s="168" t="s">
        <v>13</v>
      </c>
      <c r="C11" s="168"/>
      <c r="D11" s="168"/>
    </row>
    <row r="12" spans="1:5" x14ac:dyDescent="0.25">
      <c r="A12" s="177"/>
      <c r="B12" s="168"/>
      <c r="C12" s="168"/>
      <c r="D12" s="168"/>
    </row>
    <row r="13" spans="1:5" x14ac:dyDescent="0.25">
      <c r="A13" s="177"/>
      <c r="B13" s="168"/>
      <c r="C13" s="168"/>
      <c r="D13" s="168"/>
    </row>
    <row r="14" spans="1:5" x14ac:dyDescent="0.25">
      <c r="A14" s="177"/>
      <c r="B14" s="168"/>
      <c r="C14" s="168"/>
      <c r="D14" s="168"/>
    </row>
    <row r="16" spans="1:5" x14ac:dyDescent="0.25">
      <c r="A16" s="171" t="s">
        <v>14</v>
      </c>
      <c r="B16" s="172"/>
      <c r="C16" s="172"/>
      <c r="D16" s="172"/>
    </row>
    <row r="17" spans="1:5" x14ac:dyDescent="0.25">
      <c r="A17" s="171"/>
      <c r="B17" s="172"/>
      <c r="C17" s="172"/>
      <c r="D17" s="172"/>
    </row>
    <row r="18" spans="1:5" x14ac:dyDescent="0.25">
      <c r="B18" s="172"/>
      <c r="C18" s="172"/>
      <c r="D18" s="172"/>
    </row>
    <row r="19" spans="1:5" x14ac:dyDescent="0.25">
      <c r="B19" s="172"/>
      <c r="C19" s="172"/>
      <c r="D19" s="172"/>
    </row>
    <row r="21" spans="1:5" x14ac:dyDescent="0.25">
      <c r="A21" s="173" t="s">
        <v>15</v>
      </c>
      <c r="B21" s="172"/>
      <c r="C21" s="172"/>
      <c r="D21" s="172"/>
    </row>
    <row r="22" spans="1:5" x14ac:dyDescent="0.25">
      <c r="A22" s="173"/>
      <c r="B22" s="172"/>
      <c r="C22" s="172"/>
      <c r="D22" s="172"/>
    </row>
    <row r="23" spans="1:5" x14ac:dyDescent="0.25">
      <c r="B23" s="172"/>
      <c r="C23" s="172"/>
      <c r="D23" s="172"/>
    </row>
    <row r="24" spans="1:5" x14ac:dyDescent="0.25">
      <c r="B24" s="172"/>
      <c r="C24" s="172"/>
      <c r="D24" s="172"/>
    </row>
    <row r="26" spans="1:5" x14ac:dyDescent="0.25">
      <c r="A26" t="s">
        <v>16</v>
      </c>
    </row>
    <row r="27" spans="1:5" x14ac:dyDescent="0.25">
      <c r="A27" s="172" t="s">
        <v>17</v>
      </c>
      <c r="B27" s="172"/>
      <c r="C27" s="172"/>
      <c r="D27" s="172"/>
    </row>
    <row r="28" spans="1:5" x14ac:dyDescent="0.25">
      <c r="A28" s="21"/>
      <c r="B28" s="21"/>
      <c r="C28" s="21"/>
      <c r="D28" s="21"/>
    </row>
    <row r="29" spans="1:5" x14ac:dyDescent="0.25">
      <c r="C29" s="22" t="s">
        <v>18</v>
      </c>
    </row>
    <row r="30" spans="1:5" x14ac:dyDescent="0.25">
      <c r="A30" s="23" t="s">
        <v>19</v>
      </c>
      <c r="B30" t="s">
        <v>20</v>
      </c>
      <c r="C30" s="24">
        <v>675</v>
      </c>
      <c r="D30" t="s">
        <v>21</v>
      </c>
    </row>
    <row r="31" spans="1:5" x14ac:dyDescent="0.25">
      <c r="A31" s="168" t="s">
        <v>22</v>
      </c>
      <c r="B31" t="s">
        <v>23</v>
      </c>
      <c r="C31">
        <v>675</v>
      </c>
      <c r="D31" t="s">
        <v>24</v>
      </c>
      <c r="E31" s="168" t="s">
        <v>25</v>
      </c>
    </row>
    <row r="32" spans="1:5" x14ac:dyDescent="0.25">
      <c r="A32" s="168"/>
      <c r="B32" t="s">
        <v>26</v>
      </c>
      <c r="C32">
        <v>1430</v>
      </c>
      <c r="D32" t="s">
        <v>27</v>
      </c>
      <c r="E32" s="168"/>
    </row>
    <row r="33" spans="2:5" x14ac:dyDescent="0.25">
      <c r="B33" t="s">
        <v>28</v>
      </c>
      <c r="C33">
        <v>1774</v>
      </c>
      <c r="D33" t="s">
        <v>29</v>
      </c>
      <c r="E33" s="168"/>
    </row>
    <row r="34" spans="2:5" x14ac:dyDescent="0.25">
      <c r="B34" t="s">
        <v>30</v>
      </c>
      <c r="C34">
        <v>2088</v>
      </c>
      <c r="D34" t="s">
        <v>31</v>
      </c>
      <c r="E34" s="168"/>
    </row>
    <row r="35" spans="2:5" x14ac:dyDescent="0.25">
      <c r="B35" t="s">
        <v>32</v>
      </c>
      <c r="C35">
        <v>2346</v>
      </c>
      <c r="D35" t="s">
        <v>33</v>
      </c>
      <c r="E35" s="168"/>
    </row>
    <row r="36" spans="2:5" x14ac:dyDescent="0.25">
      <c r="B36" t="s">
        <v>34</v>
      </c>
      <c r="C36">
        <v>3922</v>
      </c>
      <c r="D36" t="s">
        <v>35</v>
      </c>
      <c r="E36" s="168"/>
    </row>
    <row r="37" spans="2:5" x14ac:dyDescent="0.25">
      <c r="B37" t="s">
        <v>36</v>
      </c>
      <c r="C37">
        <v>3985</v>
      </c>
      <c r="D37" t="s">
        <v>37</v>
      </c>
      <c r="E37" s="168"/>
    </row>
    <row r="38" spans="2:5" x14ac:dyDescent="0.25">
      <c r="B38" t="s">
        <v>38</v>
      </c>
      <c r="C38">
        <v>3</v>
      </c>
      <c r="D38" t="s">
        <v>39</v>
      </c>
      <c r="E38" s="168"/>
    </row>
    <row r="39" spans="2:5" x14ac:dyDescent="0.25">
      <c r="B39" t="s">
        <v>40</v>
      </c>
      <c r="C39">
        <v>1</v>
      </c>
      <c r="D39" t="s">
        <v>41</v>
      </c>
      <c r="E39" s="168"/>
    </row>
    <row r="40" spans="2:5" x14ac:dyDescent="0.25">
      <c r="B40" t="s">
        <v>42</v>
      </c>
      <c r="C40">
        <v>0</v>
      </c>
      <c r="D40" t="s">
        <v>43</v>
      </c>
      <c r="E40" s="168"/>
    </row>
    <row r="41" spans="2:5" x14ac:dyDescent="0.25">
      <c r="E41" s="25"/>
    </row>
    <row r="42" spans="2:5" x14ac:dyDescent="0.25">
      <c r="E42" s="25"/>
    </row>
    <row r="43" spans="2:5" x14ac:dyDescent="0.25">
      <c r="E43" s="25"/>
    </row>
    <row r="44" spans="2:5" x14ac:dyDescent="0.25">
      <c r="E44" s="25"/>
    </row>
    <row r="45" spans="2:5" x14ac:dyDescent="0.25">
      <c r="E45" s="25"/>
    </row>
    <row r="46" spans="2:5" x14ac:dyDescent="0.25">
      <c r="E46" s="25"/>
    </row>
    <row r="47" spans="2:5" x14ac:dyDescent="0.25">
      <c r="E47" s="25"/>
    </row>
    <row r="48" spans="2:5" x14ac:dyDescent="0.25">
      <c r="C48" s="22" t="s">
        <v>18</v>
      </c>
    </row>
    <row r="49" spans="1:5" x14ac:dyDescent="0.25">
      <c r="A49" s="23" t="s">
        <v>44</v>
      </c>
      <c r="B49" t="s">
        <v>45</v>
      </c>
      <c r="C49" s="24">
        <v>0.5</v>
      </c>
      <c r="D49" t="s">
        <v>46</v>
      </c>
      <c r="E49" s="168" t="s">
        <v>47</v>
      </c>
    </row>
    <row r="50" spans="1:5" x14ac:dyDescent="0.25">
      <c r="B50" t="s">
        <v>48</v>
      </c>
      <c r="C50" t="s">
        <v>49</v>
      </c>
      <c r="D50" t="s">
        <v>46</v>
      </c>
      <c r="E50" s="168"/>
    </row>
    <row r="51" spans="1:5" x14ac:dyDescent="0.25">
      <c r="B51" t="s">
        <v>50</v>
      </c>
      <c r="C51" s="26">
        <v>0.5</v>
      </c>
      <c r="D51" t="s">
        <v>46</v>
      </c>
      <c r="E51" s="168"/>
    </row>
    <row r="52" spans="1:5" x14ac:dyDescent="0.25">
      <c r="B52" t="s">
        <v>51</v>
      </c>
      <c r="C52" s="26">
        <v>2.5</v>
      </c>
      <c r="D52" t="s">
        <v>46</v>
      </c>
      <c r="E52" s="168"/>
    </row>
    <row r="53" spans="1:5" x14ac:dyDescent="0.25">
      <c r="B53" t="s">
        <v>52</v>
      </c>
      <c r="C53" s="26">
        <v>1</v>
      </c>
      <c r="D53" t="s">
        <v>46</v>
      </c>
      <c r="E53" s="168"/>
    </row>
    <row r="54" spans="1:5" x14ac:dyDescent="0.25">
      <c r="B54" t="s">
        <v>53</v>
      </c>
      <c r="C54" s="26">
        <v>3.5</v>
      </c>
      <c r="D54" t="s">
        <v>46</v>
      </c>
      <c r="E54" s="168"/>
    </row>
    <row r="55" spans="1:5" x14ac:dyDescent="0.25">
      <c r="B55" t="s">
        <v>54</v>
      </c>
      <c r="C55" s="26">
        <v>2</v>
      </c>
      <c r="D55" t="s">
        <v>46</v>
      </c>
      <c r="E55" s="168"/>
    </row>
    <row r="56" spans="1:5" x14ac:dyDescent="0.25">
      <c r="B56" t="s">
        <v>55</v>
      </c>
      <c r="C56" s="26">
        <v>7</v>
      </c>
      <c r="D56" t="s">
        <v>46</v>
      </c>
      <c r="E56" s="168"/>
    </row>
    <row r="57" spans="1:5" x14ac:dyDescent="0.25">
      <c r="B57" t="s">
        <v>56</v>
      </c>
      <c r="C57" s="26">
        <v>5</v>
      </c>
      <c r="D57" t="s">
        <v>46</v>
      </c>
      <c r="E57" s="168"/>
    </row>
    <row r="58" spans="1:5" x14ac:dyDescent="0.25">
      <c r="B58" t="s">
        <v>57</v>
      </c>
      <c r="C58" s="26">
        <v>10</v>
      </c>
      <c r="D58" t="s">
        <v>46</v>
      </c>
      <c r="E58" s="168"/>
    </row>
    <row r="59" spans="1:5" x14ac:dyDescent="0.25">
      <c r="B59" t="s">
        <v>58</v>
      </c>
      <c r="C59" s="26">
        <v>5</v>
      </c>
      <c r="D59" t="s">
        <v>46</v>
      </c>
      <c r="E59" s="168"/>
    </row>
    <row r="60" spans="1:5" x14ac:dyDescent="0.25">
      <c r="B60" t="s">
        <v>59</v>
      </c>
      <c r="C60" s="26">
        <v>10</v>
      </c>
      <c r="D60" t="s">
        <v>46</v>
      </c>
      <c r="E60" s="168"/>
    </row>
    <row r="61" spans="1:5" x14ac:dyDescent="0.25">
      <c r="B61" t="s">
        <v>60</v>
      </c>
      <c r="C61" s="26">
        <v>10</v>
      </c>
      <c r="D61" t="s">
        <v>46</v>
      </c>
      <c r="E61" s="168"/>
    </row>
    <row r="62" spans="1:5" x14ac:dyDescent="0.25">
      <c r="B62" t="s">
        <v>61</v>
      </c>
      <c r="C62" s="26">
        <v>15</v>
      </c>
      <c r="D62" t="s">
        <v>46</v>
      </c>
    </row>
    <row r="63" spans="1:5" x14ac:dyDescent="0.25">
      <c r="C63" s="26"/>
    </row>
    <row r="64" spans="1:5" x14ac:dyDescent="0.25">
      <c r="A64" t="s">
        <v>62</v>
      </c>
      <c r="B64" s="27">
        <f>B68*C49/100</f>
        <v>5.0000000000000001E-3</v>
      </c>
      <c r="C64" s="26" t="s">
        <v>63</v>
      </c>
    </row>
    <row r="65" spans="1:5" x14ac:dyDescent="0.25">
      <c r="A65" t="s">
        <v>64</v>
      </c>
      <c r="B65">
        <f>0.4*POWER(B68,(2/3))</f>
        <v>0.4</v>
      </c>
      <c r="C65" s="26" t="s">
        <v>65</v>
      </c>
    </row>
    <row r="66" spans="1:5" x14ac:dyDescent="0.25">
      <c r="C66" s="26"/>
    </row>
    <row r="67" spans="1:5" x14ac:dyDescent="0.25">
      <c r="B67" s="22" t="s">
        <v>18</v>
      </c>
    </row>
    <row r="68" spans="1:5" x14ac:dyDescent="0.25">
      <c r="A68" s="23" t="s">
        <v>66</v>
      </c>
      <c r="B68" s="24">
        <v>1</v>
      </c>
      <c r="C68" t="s">
        <v>67</v>
      </c>
      <c r="E68" t="s">
        <v>68</v>
      </c>
    </row>
    <row r="69" spans="1:5" x14ac:dyDescent="0.25">
      <c r="A69" t="s">
        <v>69</v>
      </c>
    </row>
    <row r="70" spans="1:5" x14ac:dyDescent="0.25">
      <c r="C70" s="22" t="s">
        <v>18</v>
      </c>
    </row>
    <row r="71" spans="1:5" x14ac:dyDescent="0.25">
      <c r="A71" s="23" t="s">
        <v>70</v>
      </c>
      <c r="B71" t="s">
        <v>71</v>
      </c>
      <c r="C71" s="28">
        <v>10</v>
      </c>
      <c r="D71" t="s">
        <v>72</v>
      </c>
      <c r="E71" s="168" t="s">
        <v>73</v>
      </c>
    </row>
    <row r="72" spans="1:5" x14ac:dyDescent="0.25">
      <c r="A72" s="168" t="s">
        <v>74</v>
      </c>
      <c r="B72" t="s">
        <v>75</v>
      </c>
      <c r="E72" s="168"/>
    </row>
    <row r="73" spans="1:5" x14ac:dyDescent="0.25">
      <c r="A73" s="168"/>
      <c r="B73" t="s">
        <v>76</v>
      </c>
      <c r="E73" s="168"/>
    </row>
    <row r="74" spans="1:5" x14ac:dyDescent="0.25">
      <c r="C74" s="29" t="s">
        <v>77</v>
      </c>
    </row>
    <row r="75" spans="1:5" x14ac:dyDescent="0.25">
      <c r="A75" s="169" t="s">
        <v>78</v>
      </c>
      <c r="B75" s="169"/>
      <c r="C75" s="30">
        <f>C30*B64*C71</f>
        <v>33.75</v>
      </c>
      <c r="D75" s="31" t="s">
        <v>79</v>
      </c>
    </row>
    <row r="77" spans="1:5" x14ac:dyDescent="0.25">
      <c r="C77" s="22" t="s">
        <v>18</v>
      </c>
    </row>
    <row r="78" spans="1:5" ht="15" customHeight="1" x14ac:dyDescent="0.25">
      <c r="A78" s="32" t="s">
        <v>80</v>
      </c>
      <c r="B78" t="s">
        <v>81</v>
      </c>
      <c r="C78" s="24">
        <v>0.95</v>
      </c>
      <c r="E78" s="168" t="s">
        <v>82</v>
      </c>
    </row>
    <row r="79" spans="1:5" x14ac:dyDescent="0.25">
      <c r="A79" s="33" t="s">
        <v>83</v>
      </c>
      <c r="B79" t="s">
        <v>84</v>
      </c>
      <c r="C79">
        <v>0.6</v>
      </c>
      <c r="D79" s="168" t="s">
        <v>85</v>
      </c>
      <c r="E79" s="168"/>
    </row>
    <row r="80" spans="1:5" x14ac:dyDescent="0.25">
      <c r="A80" s="33" t="s">
        <v>86</v>
      </c>
      <c r="B80" t="s">
        <v>87</v>
      </c>
      <c r="C80" s="34">
        <v>0.95</v>
      </c>
      <c r="D80" s="168"/>
      <c r="E80" s="168"/>
    </row>
    <row r="81" spans="1:5" x14ac:dyDescent="0.25">
      <c r="B81" t="s">
        <v>88</v>
      </c>
      <c r="C81" s="34">
        <v>0.9</v>
      </c>
      <c r="D81" s="168"/>
      <c r="E81" s="168"/>
    </row>
    <row r="82" spans="1:5" x14ac:dyDescent="0.25">
      <c r="A82" s="35" t="s">
        <v>89</v>
      </c>
      <c r="D82" s="168"/>
      <c r="E82" s="168"/>
    </row>
    <row r="83" spans="1:5" x14ac:dyDescent="0.25">
      <c r="D83" s="168"/>
      <c r="E83" s="168"/>
    </row>
    <row r="84" spans="1:5" x14ac:dyDescent="0.25">
      <c r="D84" s="168"/>
      <c r="E84" s="168"/>
    </row>
    <row r="85" spans="1:5" x14ac:dyDescent="0.25">
      <c r="D85" s="168"/>
      <c r="E85" s="168"/>
    </row>
    <row r="86" spans="1:5" x14ac:dyDescent="0.25">
      <c r="C86" s="29" t="s">
        <v>77</v>
      </c>
    </row>
    <row r="87" spans="1:5" x14ac:dyDescent="0.25">
      <c r="A87" s="169" t="s">
        <v>90</v>
      </c>
      <c r="B87" s="169"/>
      <c r="C87" s="30">
        <f>C30*B68*(1-C78)</f>
        <v>33.750000000000028</v>
      </c>
      <c r="D87" s="31" t="s">
        <v>79</v>
      </c>
    </row>
    <row r="88" spans="1:5" x14ac:dyDescent="0.25">
      <c r="A88" s="36"/>
      <c r="B88" s="36"/>
      <c r="C88" s="29"/>
      <c r="D88" s="37"/>
    </row>
    <row r="89" spans="1:5" x14ac:dyDescent="0.25">
      <c r="B89" s="22" t="s">
        <v>18</v>
      </c>
    </row>
    <row r="90" spans="1:5" ht="15" customHeight="1" x14ac:dyDescent="0.25">
      <c r="A90" s="23" t="s">
        <v>91</v>
      </c>
      <c r="B90" s="24">
        <v>200000</v>
      </c>
      <c r="C90" t="s">
        <v>92</v>
      </c>
      <c r="E90" s="168" t="s">
        <v>93</v>
      </c>
    </row>
    <row r="91" spans="1:5" x14ac:dyDescent="0.25">
      <c r="A91" s="168" t="s">
        <v>94</v>
      </c>
      <c r="B91" t="s">
        <v>95</v>
      </c>
      <c r="E91" s="168"/>
    </row>
    <row r="92" spans="1:5" x14ac:dyDescent="0.25">
      <c r="A92" s="168"/>
      <c r="E92" s="168"/>
    </row>
    <row r="93" spans="1:5" x14ac:dyDescent="0.25">
      <c r="A93" t="s">
        <v>96</v>
      </c>
      <c r="E93" s="168"/>
    </row>
    <row r="94" spans="1:5" x14ac:dyDescent="0.25">
      <c r="E94" s="168"/>
    </row>
    <row r="95" spans="1:5" x14ac:dyDescent="0.25">
      <c r="A95" s="38" t="s">
        <v>97</v>
      </c>
      <c r="E95" s="168"/>
    </row>
    <row r="96" spans="1:5" x14ac:dyDescent="0.25">
      <c r="E96" s="168"/>
    </row>
    <row r="97" spans="1:5" x14ac:dyDescent="0.25">
      <c r="E97" s="168"/>
    </row>
    <row r="98" spans="1:5" x14ac:dyDescent="0.25">
      <c r="E98" s="168"/>
    </row>
    <row r="99" spans="1:5" x14ac:dyDescent="0.25">
      <c r="C99" s="22" t="s">
        <v>18</v>
      </c>
    </row>
    <row r="100" spans="1:5" x14ac:dyDescent="0.25">
      <c r="A100" s="32" t="s">
        <v>98</v>
      </c>
      <c r="B100" t="s">
        <v>99</v>
      </c>
      <c r="C100" s="24">
        <v>0.35699999999999998</v>
      </c>
      <c r="D100" t="s">
        <v>100</v>
      </c>
      <c r="E100" s="168" t="s">
        <v>101</v>
      </c>
    </row>
    <row r="101" spans="1:5" x14ac:dyDescent="0.25">
      <c r="A101" t="s">
        <v>102</v>
      </c>
      <c r="B101" t="s">
        <v>103</v>
      </c>
      <c r="C101">
        <v>0.35699999999999998</v>
      </c>
      <c r="E101" s="168"/>
    </row>
    <row r="102" spans="1:5" x14ac:dyDescent="0.25">
      <c r="A102" t="s">
        <v>104</v>
      </c>
      <c r="B102" t="s">
        <v>105</v>
      </c>
      <c r="C102">
        <v>0.33100000000000002</v>
      </c>
      <c r="E102" s="168"/>
    </row>
    <row r="103" spans="1:5" x14ac:dyDescent="0.25">
      <c r="B103" t="s">
        <v>106</v>
      </c>
      <c r="C103">
        <v>0.83299999999999996</v>
      </c>
      <c r="E103" s="168"/>
    </row>
    <row r="104" spans="1:5" x14ac:dyDescent="0.25">
      <c r="B104" t="s">
        <v>107</v>
      </c>
      <c r="C104">
        <v>0.93200000000000005</v>
      </c>
      <c r="E104" s="168"/>
    </row>
    <row r="105" spans="1:5" x14ac:dyDescent="0.25">
      <c r="B105" t="s">
        <v>108</v>
      </c>
      <c r="C105">
        <v>0.77600000000000002</v>
      </c>
      <c r="E105" s="168"/>
    </row>
    <row r="106" spans="1:5" x14ac:dyDescent="0.25">
      <c r="B106" t="s">
        <v>109</v>
      </c>
      <c r="C106">
        <v>0.77600000000000002</v>
      </c>
      <c r="E106" s="168"/>
    </row>
    <row r="107" spans="1:5" x14ac:dyDescent="0.25">
      <c r="E107" s="25"/>
    </row>
    <row r="108" spans="1:5" x14ac:dyDescent="0.25">
      <c r="C108" s="29" t="s">
        <v>77</v>
      </c>
    </row>
    <row r="109" spans="1:5" x14ac:dyDescent="0.25">
      <c r="A109" s="169" t="s">
        <v>110</v>
      </c>
      <c r="B109" s="169"/>
      <c r="C109" s="30">
        <f>C71*B90*C100</f>
        <v>714000</v>
      </c>
      <c r="D109" s="31" t="s">
        <v>111</v>
      </c>
    </row>
    <row r="111" spans="1:5" x14ac:dyDescent="0.25">
      <c r="A111" t="s">
        <v>112</v>
      </c>
    </row>
    <row r="112" spans="1:5" x14ac:dyDescent="0.25">
      <c r="B112" s="22" t="s">
        <v>113</v>
      </c>
    </row>
    <row r="113" spans="1:3" x14ac:dyDescent="0.25">
      <c r="A113" s="23" t="s">
        <v>114</v>
      </c>
      <c r="B113" s="24"/>
      <c r="C113" t="s">
        <v>79</v>
      </c>
    </row>
    <row r="114" spans="1:3" x14ac:dyDescent="0.25">
      <c r="A114" s="168" t="s">
        <v>115</v>
      </c>
    </row>
    <row r="115" spans="1:3" x14ac:dyDescent="0.25">
      <c r="A115" s="168"/>
    </row>
    <row r="116" spans="1:3" x14ac:dyDescent="0.25">
      <c r="A116" s="168"/>
    </row>
    <row r="117" spans="1:3" x14ac:dyDescent="0.25">
      <c r="B117" s="22" t="s">
        <v>113</v>
      </c>
    </row>
    <row r="118" spans="1:3" x14ac:dyDescent="0.25">
      <c r="A118" s="23" t="s">
        <v>116</v>
      </c>
      <c r="B118" s="24"/>
      <c r="C118" t="s">
        <v>67</v>
      </c>
    </row>
    <row r="119" spans="1:3" ht="15" customHeight="1" x14ac:dyDescent="0.25">
      <c r="A119" s="170" t="s">
        <v>117</v>
      </c>
    </row>
    <row r="120" spans="1:3" x14ac:dyDescent="0.25">
      <c r="A120" s="170"/>
    </row>
    <row r="121" spans="1:3" x14ac:dyDescent="0.25">
      <c r="A121" s="170"/>
    </row>
    <row r="122" spans="1:3" x14ac:dyDescent="0.25">
      <c r="B122" s="22" t="s">
        <v>113</v>
      </c>
    </row>
    <row r="123" spans="1:3" x14ac:dyDescent="0.25">
      <c r="A123" s="32" t="s">
        <v>118</v>
      </c>
      <c r="B123" s="24"/>
    </row>
    <row r="124" spans="1:3" x14ac:dyDescent="0.25">
      <c r="A124" s="170" t="s">
        <v>119</v>
      </c>
    </row>
    <row r="125" spans="1:3" x14ac:dyDescent="0.25">
      <c r="A125" s="170"/>
    </row>
    <row r="126" spans="1:3" x14ac:dyDescent="0.25">
      <c r="A126" s="170"/>
    </row>
    <row r="127" spans="1:3" x14ac:dyDescent="0.25">
      <c r="A127" t="s">
        <v>120</v>
      </c>
    </row>
    <row r="129" spans="1:5" x14ac:dyDescent="0.25">
      <c r="C129" s="29" t="s">
        <v>77</v>
      </c>
    </row>
    <row r="130" spans="1:5" x14ac:dyDescent="0.25">
      <c r="A130" s="169" t="s">
        <v>121</v>
      </c>
      <c r="B130" s="169"/>
      <c r="C130" s="30">
        <f>B113*B118*(1-B123)</f>
        <v>0</v>
      </c>
      <c r="D130" s="31" t="s">
        <v>111</v>
      </c>
    </row>
    <row r="133" spans="1:5" x14ac:dyDescent="0.25">
      <c r="A133" s="23" t="s">
        <v>122</v>
      </c>
    </row>
    <row r="134" spans="1:5" ht="15" customHeight="1" x14ac:dyDescent="0.25">
      <c r="A134" s="23" t="s">
        <v>123</v>
      </c>
      <c r="B134" s="24"/>
      <c r="C134" t="s">
        <v>92</v>
      </c>
      <c r="D134" s="168" t="s">
        <v>124</v>
      </c>
      <c r="E134" s="168"/>
    </row>
    <row r="135" spans="1:5" x14ac:dyDescent="0.25">
      <c r="B135" s="22" t="s">
        <v>125</v>
      </c>
      <c r="D135" s="168"/>
      <c r="E135" s="168"/>
    </row>
    <row r="136" spans="1:5" x14ac:dyDescent="0.25">
      <c r="A136" s="38" t="s">
        <v>126</v>
      </c>
      <c r="C136" s="20" t="s">
        <v>127</v>
      </c>
      <c r="D136" s="168"/>
      <c r="E136" s="168"/>
    </row>
    <row r="137" spans="1:5" x14ac:dyDescent="0.25">
      <c r="D137" s="168"/>
      <c r="E137" s="168"/>
    </row>
    <row r="138" spans="1:5" x14ac:dyDescent="0.25">
      <c r="D138" s="168"/>
      <c r="E138" s="168"/>
    </row>
    <row r="139" spans="1:5" x14ac:dyDescent="0.25">
      <c r="D139" s="168"/>
      <c r="E139" s="168"/>
    </row>
    <row r="141" spans="1:5" x14ac:dyDescent="0.25">
      <c r="A141" s="23" t="s">
        <v>128</v>
      </c>
      <c r="B141" s="24">
        <v>100000</v>
      </c>
      <c r="C141" t="s">
        <v>92</v>
      </c>
      <c r="D141" s="168" t="s">
        <v>129</v>
      </c>
      <c r="E141" s="168"/>
    </row>
    <row r="142" spans="1:5" x14ac:dyDescent="0.25">
      <c r="A142" s="23"/>
      <c r="B142" s="22" t="s">
        <v>125</v>
      </c>
      <c r="D142" s="168"/>
      <c r="E142" s="168"/>
    </row>
    <row r="143" spans="1:5" x14ac:dyDescent="0.25">
      <c r="A143" s="39" t="s">
        <v>130</v>
      </c>
      <c r="D143" s="168"/>
      <c r="E143" s="168"/>
    </row>
    <row r="144" spans="1:5" x14ac:dyDescent="0.25">
      <c r="A144" s="23"/>
      <c r="D144" s="168"/>
      <c r="E144" s="168"/>
    </row>
    <row r="145" spans="1:5" x14ac:dyDescent="0.25">
      <c r="A145" s="23"/>
      <c r="D145" s="168"/>
      <c r="E145" s="168"/>
    </row>
    <row r="146" spans="1:5" x14ac:dyDescent="0.25">
      <c r="A146" s="23"/>
      <c r="B146" s="22" t="s">
        <v>125</v>
      </c>
    </row>
    <row r="147" spans="1:5" x14ac:dyDescent="0.25">
      <c r="A147" s="23" t="s">
        <v>131</v>
      </c>
      <c r="B147" s="24">
        <v>100000</v>
      </c>
      <c r="C147" t="s">
        <v>92</v>
      </c>
      <c r="D147" s="168" t="s">
        <v>132</v>
      </c>
      <c r="E147" s="168"/>
    </row>
    <row r="148" spans="1:5" x14ac:dyDescent="0.25">
      <c r="A148" s="23"/>
    </row>
    <row r="149" spans="1:5" x14ac:dyDescent="0.25">
      <c r="A149" s="39" t="s">
        <v>133</v>
      </c>
    </row>
    <row r="150" spans="1:5" x14ac:dyDescent="0.25">
      <c r="A150" s="23"/>
    </row>
    <row r="151" spans="1:5" x14ac:dyDescent="0.25">
      <c r="A151" s="23" t="s">
        <v>134</v>
      </c>
    </row>
    <row r="152" spans="1:5" x14ac:dyDescent="0.25">
      <c r="A152" s="23" t="s">
        <v>10</v>
      </c>
      <c r="B152" s="40">
        <f>C130+C109+C87+C75</f>
        <v>714067.5</v>
      </c>
      <c r="C152" t="s">
        <v>111</v>
      </c>
      <c r="D152" t="s">
        <v>135</v>
      </c>
    </row>
    <row r="153" spans="1:5" x14ac:dyDescent="0.25">
      <c r="A153" s="23" t="s">
        <v>136</v>
      </c>
      <c r="B153" s="40">
        <f>IFERROR(B152/(B141+B147+B134),"Faltan datos")</f>
        <v>3.5703374999999999</v>
      </c>
      <c r="C153" t="s">
        <v>79</v>
      </c>
    </row>
    <row r="154" spans="1:5" x14ac:dyDescent="0.25">
      <c r="A154" s="23" t="s">
        <v>12</v>
      </c>
      <c r="B154" s="40">
        <f>(B141+B147+B134)/B90</f>
        <v>1</v>
      </c>
    </row>
    <row r="156" spans="1:5" x14ac:dyDescent="0.25">
      <c r="A156" s="41" t="s">
        <v>137</v>
      </c>
      <c r="B156" s="42">
        <f>C75/B152</f>
        <v>4.7264439286201937E-5</v>
      </c>
      <c r="C156" t="s">
        <v>138</v>
      </c>
    </row>
    <row r="157" spans="1:5" x14ac:dyDescent="0.25">
      <c r="A157" s="41" t="s">
        <v>139</v>
      </c>
      <c r="B157" s="42">
        <f>C87/B152</f>
        <v>4.7264439286201971E-5</v>
      </c>
      <c r="C157" t="s">
        <v>140</v>
      </c>
    </row>
    <row r="158" spans="1:5" x14ac:dyDescent="0.25">
      <c r="A158" s="41" t="s">
        <v>141</v>
      </c>
      <c r="B158" s="42">
        <f>C109/B152</f>
        <v>0.99990547112142758</v>
      </c>
      <c r="C158" t="s">
        <v>142</v>
      </c>
    </row>
    <row r="159" spans="1:5" x14ac:dyDescent="0.25">
      <c r="A159" s="41" t="s">
        <v>143</v>
      </c>
      <c r="B159" s="42">
        <f>IFERROR(C130/B152,faltan datos)</f>
        <v>0</v>
      </c>
      <c r="C159" t="s">
        <v>144</v>
      </c>
    </row>
  </sheetData>
  <mergeCells count="31">
    <mergeCell ref="A1:D1"/>
    <mergeCell ref="A2:D2"/>
    <mergeCell ref="A4:A8"/>
    <mergeCell ref="B4:D9"/>
    <mergeCell ref="A11:A14"/>
    <mergeCell ref="B11:D14"/>
    <mergeCell ref="E78:E85"/>
    <mergeCell ref="D79:D85"/>
    <mergeCell ref="A16:A17"/>
    <mergeCell ref="B16:D19"/>
    <mergeCell ref="A21:A22"/>
    <mergeCell ref="B21:D24"/>
    <mergeCell ref="A27:D27"/>
    <mergeCell ref="A31:A32"/>
    <mergeCell ref="E31:E40"/>
    <mergeCell ref="E49:E61"/>
    <mergeCell ref="E71:E73"/>
    <mergeCell ref="A72:A73"/>
    <mergeCell ref="A75:B75"/>
    <mergeCell ref="D147:E147"/>
    <mergeCell ref="A87:B87"/>
    <mergeCell ref="E90:E98"/>
    <mergeCell ref="A91:A92"/>
    <mergeCell ref="E100:E106"/>
    <mergeCell ref="A109:B109"/>
    <mergeCell ref="A114:A116"/>
    <mergeCell ref="A119:A121"/>
    <mergeCell ref="A124:A126"/>
    <mergeCell ref="A130:B130"/>
    <mergeCell ref="D134:E139"/>
    <mergeCell ref="D141:E14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
  <sheetViews>
    <sheetView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D08D2570123D4EA8916E727D3252E5" ma:contentTypeVersion="13" ma:contentTypeDescription="Create a new document." ma:contentTypeScope="" ma:versionID="a53d0bcec0036412d58b8a761999ab7b">
  <xsd:schema xmlns:xsd="http://www.w3.org/2001/XMLSchema" xmlns:xs="http://www.w3.org/2001/XMLSchema" xmlns:p="http://schemas.microsoft.com/office/2006/metadata/properties" xmlns:ns2="f7435feb-3dcf-4dfe-aec5-151b598c2243" xmlns:ns3="c6788b32-f057-4a67-8a0a-eaaade99aba7" targetNamespace="http://schemas.microsoft.com/office/2006/metadata/properties" ma:root="true" ma:fieldsID="526a15a753876f20ef8955148fd9acc5" ns2:_="" ns3:_="">
    <xsd:import namespace="f7435feb-3dcf-4dfe-aec5-151b598c2243"/>
    <xsd:import namespace="c6788b32-f057-4a67-8a0a-eaaade99aba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Locatio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435feb-3dcf-4dfe-aec5-151b598c224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788b32-f057-4a67-8a0a-eaaade99aba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448E61-F580-472C-BF81-6B616D3A1E69}"/>
</file>

<file path=customXml/itemProps2.xml><?xml version="1.0" encoding="utf-8"?>
<ds:datastoreItem xmlns:ds="http://schemas.openxmlformats.org/officeDocument/2006/customXml" ds:itemID="{AF4E8141-D400-4052-9ABC-14613415D13B}"/>
</file>

<file path=customXml/itemProps3.xml><?xml version="1.0" encoding="utf-8"?>
<ds:datastoreItem xmlns:ds="http://schemas.openxmlformats.org/officeDocument/2006/customXml" ds:itemID="{0604A235-F7FC-4FD5-A7C2-9A4F7F9703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Antecedentes</vt:lpstr>
      <vt:lpstr>Introducción Datos</vt:lpstr>
      <vt:lpstr>Informe Resultado</vt:lpstr>
      <vt:lpstr>Datos</vt:lpstr>
      <vt:lpstr>Enlaces</vt:lpstr>
      <vt:lpstr>Base cálculo</vt:lpstr>
      <vt:lpstr>Hoja3</vt:lpstr>
      <vt:lpstr>Antecedentes!Área_de_impresión</vt:lpstr>
      <vt:lpstr>Datos!Área_de_impresión</vt:lpstr>
      <vt:lpstr>Enlaces!Área_de_impresión</vt:lpstr>
      <vt:lpstr>'Informe Resultado'!Área_de_impresión</vt:lpstr>
      <vt:lpstr>'Introducción Datos'!Área_de_impresión</vt:lpstr>
      <vt:lpstr>Base_datos</vt:lpstr>
      <vt:lpstr>Enlaces_a_Normativa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FORMATEC</dc:creator>
  <cp:lastModifiedBy>Carmen Ponce Ramirez</cp:lastModifiedBy>
  <cp:lastPrinted>2022-03-18T10:28:05Z</cp:lastPrinted>
  <dcterms:created xsi:type="dcterms:W3CDTF">2018-06-24T09:09:09Z</dcterms:created>
  <dcterms:modified xsi:type="dcterms:W3CDTF">2022-03-24T21:44:26Z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0x01010088D08D2570123D4EA8916E727D3252E5</vt:lpwstr>
  </property>
</Properties>
</file>